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DieseArbeitsmappe" defaultThemeVersion="124226"/>
  <mc:AlternateContent xmlns:mc="http://schemas.openxmlformats.org/markup-compatibility/2006">
    <mc:Choice Requires="x15">
      <x15ac:absPath xmlns:x15ac="http://schemas.microsoft.com/office/spreadsheetml/2010/11/ac" url="D:\Dokumente\Meine Websites\kostenbeitrag.de\images\Berechnungsvorlagen\"/>
    </mc:Choice>
  </mc:AlternateContent>
  <xr:revisionPtr revIDLastSave="0" documentId="13_ncr:1_{C069902F-BAF2-4E60-9A20-6F0F5F17461B}" xr6:coauthVersionLast="45" xr6:coauthVersionMax="45" xr10:uidLastSave="{00000000-0000-0000-0000-000000000000}"/>
  <bookViews>
    <workbookView xWindow="-120" yWindow="-120" windowWidth="29040" windowHeight="15840" xr2:uid="{00000000-000D-0000-FFFF-FFFF00000000}"/>
  </bookViews>
  <sheets>
    <sheet name="Berechnung" sheetId="1" r:id="rId1"/>
    <sheet name="Auswahlwerte" sheetId="2" state="hidden" r:id="rId2"/>
    <sheet name="Kalender" sheetId="7" state="hidden" r:id="rId3"/>
  </sheets>
  <externalReferences>
    <externalReference r:id="rId4"/>
  </externalReferences>
  <definedNames>
    <definedName name="Aktenzeichen">Berechnung!$G$7</definedName>
    <definedName name="Ansprüche2_Fälligkeiten">#REF!</definedName>
    <definedName name="Ansprüche2_Restanspruch">#REF!</definedName>
    <definedName name="Ansprüche2_SummeFälligkeiten">#REF!</definedName>
    <definedName name="Ansprüche2_SummeZahlungen">#REF!</definedName>
    <definedName name="Ansprüche2_Zahlungen">#REF!</definedName>
    <definedName name="Ansprüche3_Fälligkeiten">#REF!</definedName>
    <definedName name="Ansprüche3_Restanspruch">#REF!</definedName>
    <definedName name="Ansprüche3_SummeFälligkeiten">#REF!</definedName>
    <definedName name="Ansprüche3_SummeZahlungen">#REF!</definedName>
    <definedName name="Ansprüche3_Zahlungen">#REF!</definedName>
    <definedName name="Ansprüche4_Fälligkeiten">#REF!</definedName>
    <definedName name="Ansprüche4_Restanspruch">#REF!</definedName>
    <definedName name="Ansprüche4_SummeFälligkeiten">#REF!</definedName>
    <definedName name="Ansprüche4_SummeZahlungen">#REF!</definedName>
    <definedName name="Ansprüche4_Zahlungen">#REF!</definedName>
    <definedName name="AnzUHBerechtigte">Berechnung!#REF!</definedName>
    <definedName name="AVGesamt">Berechnung!$D$27</definedName>
    <definedName name="Beginn">Berechnung!$E$10</definedName>
    <definedName name="BeitragAlter">Berechnung!$H$55</definedName>
    <definedName name="BeitragAlterText">Berechnung!$C$55:$F$55</definedName>
    <definedName name="BeitragArbeitslos">Berechnung!$H$58</definedName>
    <definedName name="BeitragArbeitslosText">Berechnung!$C$58</definedName>
    <definedName name="BeitragKrankheit">Berechnung!$H$56</definedName>
    <definedName name="BeitragKrankheitText">Berechnung!$C$56</definedName>
    <definedName name="BeitragPflege">Berechnung!$H$57</definedName>
    <definedName name="BeitragPflegeText">Berechnung!$C$57</definedName>
    <definedName name="BeitragStufe1">#REF!</definedName>
    <definedName name="BeitragStufe2">#REF!</definedName>
    <definedName name="BeitragStufe3">#REF!</definedName>
    <definedName name="BeitragStufe4">#REF!</definedName>
    <definedName name="BeitragStufe5">#REF!</definedName>
    <definedName name="BelastungBetrag1">Berechnung!#REF!</definedName>
    <definedName name="BelastungBetrag2">Berechnung!#REF!</definedName>
    <definedName name="BelastungBetrag3">Berechnung!#REF!</definedName>
    <definedName name="BelastungBetrag4">Berechnung!#REF!</definedName>
    <definedName name="BelastungBetrag5">Berechnung!#REF!</definedName>
    <definedName name="Belastungsbetrag">Berechnung!#REF!</definedName>
    <definedName name="BelastungText1">Berechnung!#REF!</definedName>
    <definedName name="BelastungText2">Berechnung!#REF!</definedName>
    <definedName name="BelastungText3">Berechnung!#REF!</definedName>
    <definedName name="BelastungText4">Berechnung!#REF!</definedName>
    <definedName name="BelastungText5">Berechnung!#REF!</definedName>
    <definedName name="Bemerkungen">Berechnung!$B$74</definedName>
    <definedName name="BerechDat">Berechnung!$G$10</definedName>
    <definedName name="BerechnungMaßgeblEink">Berechnung!$B$43</definedName>
    <definedName name="BerücksichtigungUnterhalt">Berechnung!#REF!</definedName>
    <definedName name="BruttoGesamt">Berechnung!$D$18</definedName>
    <definedName name="DiffEinAus">#REF!</definedName>
    <definedName name="DiffSollAnspruch">#REF!</definedName>
    <definedName name="_xlnm.Print_Area" localSheetId="0">Berechnung!$B$3:$H$85</definedName>
    <definedName name="Einkommen">#REF!</definedName>
    <definedName name="Einkommensanteil">Auswahlwerte!$D$38</definedName>
    <definedName name="Einkommensmonate">Berechnung!$J$15</definedName>
    <definedName name="EinkZeitBis">Berechnung!$E$15</definedName>
    <definedName name="EinkZeitVon">Berechnung!$D$15</definedName>
    <definedName name="EinsatzKindergeld">Berechnung!#REF!</definedName>
    <definedName name="EinsKindergeld">Berechnung!#REF!</definedName>
    <definedName name="ErmittlungNettoErwerbseinkommen">Berechnung!$B$12</definedName>
    <definedName name="FestsetzKB">Berechnung!$H$71</definedName>
    <definedName name="FreilassungWG">Berechnung!#REF!</definedName>
    <definedName name="GebDatJM">Berechnung!$E$7</definedName>
    <definedName name="HochrechUrlaubsgeld">Berechnung!$H$38</definedName>
    <definedName name="HochrechWeihnGeld">Berechnung!$H$35</definedName>
    <definedName name="KBnachMindKB">Berechnung!#REF!</definedName>
    <definedName name="Kindergeld_JM">Berechnung!$H$46</definedName>
    <definedName name="KirchenStGesamt">Berechnung!$D$23</definedName>
    <definedName name="Kopfdaten">Berechnung!$B$3</definedName>
    <definedName name="KVGesamt">Berechnung!$D$24</definedName>
    <definedName name="LohnsteuerGesamt">Berechnung!$D$21</definedName>
    <definedName name="MaßgebEinkommen">Berechnung!$H$61</definedName>
    <definedName name="MaßgeblEinkommensgruppe">#REF!</definedName>
    <definedName name="MindKostBeitrag">Berechnung!#REF!</definedName>
    <definedName name="MonatseinkommenGesamt">Berechnung!$H$52</definedName>
    <definedName name="Monatsnettoerwerbseinkommen">Berechnung!$H$41</definedName>
    <definedName name="N_Eingabefelder">[1]Berechnung!$C$7,[1]Berechnung!$I$7,[1]Berechnung!$I$9,[1]Berechnung!$I$11,[1]Berechnung!$C$9:$F$11,[1]Berechnung!$I$16:$I$20,[1]Berechnung!$C$19:$F$20,[1]Berechnung!$C$27:$F$30,[1]Berechnung!$I$27:$I$30,[1]Berechnung!$I$25:$I$25,[1]Berechnung!$B$36:$D$38,[1]Berechnung!$G$36:$G$38,[1]Berechnung!$I$41,[1]Berechnung!$G$50</definedName>
    <definedName name="N_Eingabefelder2" localSheetId="2">[1]Nebenrechnung!$G$22,[1]Nebenrechnung!$C$28:$G$30,[1]Nebenrechnung!$G$28:$G$30,[1]Nebenrechnung!$D$36,[1]Nebenrechnung!$F$42,[1]Nebenrechnung!$C$54:$C$59,[1]Nebenrechnung!$B$54:$B$59,[1]Nebenrechnung!$G$54:$G$59,[1]Nebenrechnung!$H$54:$H$59,[1]Nebenrechnung!#REF!,[1]Nebenrechnung!#REF!,[1]Nebenrechnung!$J$66,[1]Berechnung!$E$115,[1]Berechnung!$B$119,[1]Berechnung!$I$119,[1]Berechnung!$B$131,[1]Berechnung!$B$136:$I$151</definedName>
    <definedName name="N_Eingabefelder2">[1]Nebenrechnung!$G$22,[1]Nebenrechnung!$C$28:$G$30,[1]Nebenrechnung!$G$28:$G$30,[1]Nebenrechnung!$D$36,[1]Nebenrechnung!$F$42,[1]Nebenrechnung!$C$54:$C$59,[1]Nebenrechnung!$B$54:$B$59,[1]Nebenrechnung!$G$54:$G$59,[1]Nebenrechnung!$H$54:$H$59,[1]Nebenrechnung!#REF!,[1]Nebenrechnung!#REF!,[1]Nebenrechnung!$J$66,[1]Berechnung!$E$115,[1]Berechnung!$B$119,[1]Berechnung!$I$119,[1]Berechnung!$B$131,[1]Berechnung!$B$136:$I$151</definedName>
    <definedName name="N_Eingabefelder2Neu" localSheetId="2">[1]Nebenrechnung!$G$22,[1]Nebenrechnung!$C$28:$G$30,[1]Nebenrechnung!$G$28:$G$30,[1]Nebenrechnung!$D$36,[1]Nebenrechnung!$F$42,[1]Nebenrechnung!$C$54:$C$59,[1]Nebenrechnung!$B$54:$B$59,[1]Nebenrechnung!$G$54:$G$59,[1]Nebenrechnung!$H$54:$H$59,[1]Nebenrechnung!#REF!,[1]Nebenrechnung!#REF!,[1]Nebenrechnung!$J$66,[1]Berechnung!$E$115,[1]Berechnung!$B$119,[1]Berechnung!$I$119,[1]Berechnung!$B$131,[1]Berechnung!$B$136:$I$151</definedName>
    <definedName name="N_Eingabefelder2Neu">[1]Nebenrechnung!$G$22,[1]Nebenrechnung!$C$28:$G$30,[1]Nebenrechnung!$G$28:$G$30,[1]Nebenrechnung!$D$36,[1]Nebenrechnung!$F$42,[1]Nebenrechnung!$C$54:$C$59,[1]Nebenrechnung!$B$54:$B$59,[1]Nebenrechnung!$G$54:$G$59,[1]Nebenrechnung!$H$54:$H$59,[1]Nebenrechnung!#REF!,[1]Nebenrechnung!#REF!,[1]Nebenrechnung!$J$66,[1]Berechnung!$E$115,[1]Berechnung!$B$119,[1]Berechnung!$I$119,[1]Berechnung!$B$131,[1]Berechnung!$B$136:$I$151</definedName>
    <definedName name="N_EingabefelderNeu">[1]Berechnung!$C$7,[1]Berechnung!$I$7,[1]Berechnung!$I$9,[1]Berechnung!$I$11,[1]Berechnung!$C$9:$F$11,[1]Berechnung!$I$16:$I$20,[1]Berechnung!$C$19:$F$20,[1]Berechnung!$C$27:$F$30,[1]Berechnung!$I$27:$I$30,[1]Berechnung!$I$25:$I$25,[1]Berechnung!$B$36:$D$38,[1]Berechnung!$G$36:$G$38,[1]Berechnung!$I$41,[1]Berechnung!$G$50</definedName>
    <definedName name="NachgewBelastungen">Berechnung!#REF!</definedName>
    <definedName name="Name_JM">Berechnung!$B$7</definedName>
    <definedName name="Name_Pflichtiger">Berechnung!$B$10</definedName>
    <definedName name="NettoMonat1">Berechnung!$H$18</definedName>
    <definedName name="NettoMonat10">Berechnung!$H$27</definedName>
    <definedName name="NettoMonat11">Berechnung!$H$28</definedName>
    <definedName name="NettoMonat12">Berechnung!$H$29</definedName>
    <definedName name="NettoMonat2">Berechnung!$H$19</definedName>
    <definedName name="NettoMonat3">Berechnung!$H$20</definedName>
    <definedName name="NettoMonat4">Berechnung!$H$21</definedName>
    <definedName name="NettoMonat5">Berechnung!$H$22</definedName>
    <definedName name="NettoMonat6">Berechnung!$H$23</definedName>
    <definedName name="NettoMonat7">Berechnung!$H$24</definedName>
    <definedName name="NettoMonat8">Berechnung!$H$25</definedName>
    <definedName name="NettoMonat9">Berechnung!$H$26</definedName>
    <definedName name="NettosummeGesamt">Berechnung!$D$30</definedName>
    <definedName name="NettosummeMtl">Berechnung!$H$30</definedName>
    <definedName name="NettosummeÜbernahme">Berechnung!$D$32</definedName>
    <definedName name="PauschaleBelastungen">Berechnung!#REF!</definedName>
    <definedName name="PVGesamt">Berechnung!$D$25</definedName>
    <definedName name="RVGesamt">Berechnung!$D$26</definedName>
    <definedName name="Schmälerung1">Berechnung!$H$69</definedName>
    <definedName name="Schmälerung2">Berechnung!#REF!</definedName>
    <definedName name="Schmälerungsverbot">Berechnung!$B$64</definedName>
    <definedName name="SoliGesamt">Berechnung!$D$22</definedName>
    <definedName name="Sonderzuwendung">Berechnung!$H$40</definedName>
    <definedName name="SonstAbzugGesamt1">Berechnung!$D$28</definedName>
    <definedName name="SonstAbzugGesamt2">Berechnung!$D$29</definedName>
    <definedName name="SonstAbzugText1">Berechnung!$B$28</definedName>
    <definedName name="SonstAbzugText2">Berechnung!$B$29</definedName>
    <definedName name="SonstEinkGesamt1">Berechnung!$D$19</definedName>
    <definedName name="SonstEinkGesamt2">Berechnung!$D$20</definedName>
    <definedName name="SonstEinkText1">Berechnung!$B$19</definedName>
    <definedName name="SonstEinkünfteText0">Berechnung!$B$47</definedName>
    <definedName name="SonstEinkünfteText1">Berechnung!$B$48</definedName>
    <definedName name="SonstEinkünfteText2">Berechnung!$B$49</definedName>
    <definedName name="SonstEinkünfteText3">Berechnung!$B$50</definedName>
    <definedName name="SonstEinkünfteText4">Berechnung!$B$51</definedName>
    <definedName name="SonstigeEinkünfte0">Berechnung!$H$47</definedName>
    <definedName name="SonstigeEinkünfte1">Berechnung!$H$48</definedName>
    <definedName name="SonstigeEinkünfte2">Berechnung!$H$49</definedName>
    <definedName name="SonstigeEinkünfte3">Berechnung!$H$50</definedName>
    <definedName name="SonstigeEinkünfte4">Berechnung!$H$51</definedName>
    <definedName name="VerbleibendesEinkommen">Berechnung!$H$59</definedName>
    <definedName name="VerblKB">Berechnung!#REF!</definedName>
    <definedName name="VorlEinkommensgruppe">#REF!</definedName>
    <definedName name="VorlMonatsnetto">Berechnung!$H$32</definedName>
    <definedName name="WahlBeitragsstufe">Berechnung!#REF!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B61" i="1"/>
  <c r="B66" i="1"/>
  <c r="B1" i="1"/>
  <c r="B69" i="1" l="1"/>
  <c r="E37" i="1"/>
  <c r="E34" i="1"/>
  <c r="E68" i="1"/>
  <c r="H71" i="1"/>
  <c r="D30" i="1"/>
  <c r="H30" i="1"/>
  <c r="H35" i="1"/>
  <c r="H38" i="1"/>
  <c r="B10" i="1"/>
  <c r="S15" i="1"/>
  <c r="U15" i="1"/>
  <c r="Q15" i="1" s="1"/>
  <c r="P15" i="1"/>
  <c r="J18" i="1"/>
  <c r="J19" i="1" s="1"/>
  <c r="F19" i="1" s="1"/>
  <c r="B38" i="1"/>
  <c r="B29" i="2"/>
  <c r="B27" i="2"/>
  <c r="C29" i="2"/>
  <c r="C28" i="2"/>
  <c r="C27" i="2"/>
  <c r="C22" i="2"/>
  <c r="C21" i="2"/>
  <c r="C20" i="2"/>
  <c r="B22" i="2"/>
  <c r="B20" i="2"/>
  <c r="B35" i="1"/>
  <c r="D32" i="1" l="1"/>
  <c r="F18" i="1"/>
  <c r="R15" i="1"/>
  <c r="T15" i="1" s="1"/>
  <c r="J20" i="1"/>
  <c r="H32" i="1" l="1"/>
  <c r="H41" i="1" s="1"/>
  <c r="F15" i="1"/>
  <c r="F20" i="1"/>
  <c r="J21" i="1"/>
  <c r="B21" i="2"/>
  <c r="B28" i="2" l="1"/>
  <c r="G15" i="1"/>
  <c r="H45" i="1"/>
  <c r="H52" i="1" s="1"/>
  <c r="J22" i="1"/>
  <c r="F21" i="1"/>
  <c r="J15" i="1" l="1"/>
  <c r="B15" i="1"/>
  <c r="F32" i="1" s="1"/>
  <c r="J23" i="1"/>
  <c r="F22" i="1"/>
  <c r="H59" i="1"/>
  <c r="H61" i="1" l="1"/>
  <c r="H66" i="1" s="1"/>
  <c r="F23" i="1"/>
  <c r="J24" i="1"/>
  <c r="F24" i="1" l="1"/>
  <c r="J25" i="1"/>
  <c r="J26" i="1" l="1"/>
  <c r="F25" i="1"/>
  <c r="J27" i="1" l="1"/>
  <c r="F26" i="1"/>
  <c r="F27" i="1" l="1"/>
  <c r="J28" i="1"/>
  <c r="J29" i="1" l="1"/>
  <c r="F29" i="1" s="1"/>
  <c r="F28" i="1"/>
</calcChain>
</file>

<file path=xl/sharedStrings.xml><?xml version="1.0" encoding="utf-8"?>
<sst xmlns="http://schemas.openxmlformats.org/spreadsheetml/2006/main" count="168" uniqueCount="106">
  <si>
    <t>Kostenbeitragsberechnung</t>
  </si>
  <si>
    <t>Geburtsdatum</t>
  </si>
  <si>
    <t>Festsetzung ab</t>
  </si>
  <si>
    <t>Name der/des Kostenbeitragspflichtigen</t>
  </si>
  <si>
    <t>Aktenzeichen</t>
  </si>
  <si>
    <t>von</t>
  </si>
  <si>
    <t>bis</t>
  </si>
  <si>
    <t>Nr.</t>
  </si>
  <si>
    <t>Auswahltext</t>
  </si>
  <si>
    <t>Wert</t>
  </si>
  <si>
    <t>Ausgewählt</t>
  </si>
  <si>
    <t>Januar</t>
  </si>
  <si>
    <t>Februar</t>
  </si>
  <si>
    <t>März</t>
  </si>
  <si>
    <t>April</t>
  </si>
  <si>
    <t>Mai</t>
  </si>
  <si>
    <t>Juni</t>
  </si>
  <si>
    <t>Juli</t>
  </si>
  <si>
    <t>August</t>
  </si>
  <si>
    <t>September</t>
  </si>
  <si>
    <t>Oktober</t>
  </si>
  <si>
    <t>November</t>
  </si>
  <si>
    <t>Dezember</t>
  </si>
  <si>
    <t>Bruttoeinkommen</t>
  </si>
  <si>
    <t>Sonstige Erwerbseinkünfte</t>
  </si>
  <si>
    <t>Lohn-/Einkommensteuer</t>
  </si>
  <si>
    <t>Solidaritätszuschlag</t>
  </si>
  <si>
    <t>Kirchensteuer</t>
  </si>
  <si>
    <t>Krankenversicherung</t>
  </si>
  <si>
    <t>Pflegeversicherung</t>
  </si>
  <si>
    <t>Rentenversicherung</t>
  </si>
  <si>
    <t>Arbeitslosenversicherung</t>
  </si>
  <si>
    <t>Sonstige Abzüge</t>
  </si>
  <si>
    <t>Monatliche Nettoerwerbseinkünfte</t>
  </si>
  <si>
    <t>+</t>
  </si>
  <si>
    <t>./.</t>
  </si>
  <si>
    <t>Monatsliste</t>
  </si>
  <si>
    <t>Nachgewiesener Einkommenszeitraum</t>
  </si>
  <si>
    <t>Monatsnr.</t>
  </si>
  <si>
    <t>Gesamtbeträge des vorgenannten Zeitraums</t>
  </si>
  <si>
    <t>Netto-Summe</t>
  </si>
  <si>
    <t>Vorläufiger Monatsdurchschnitt</t>
  </si>
  <si>
    <t>÷</t>
  </si>
  <si>
    <t>Tage und Monate</t>
  </si>
  <si>
    <t>Bitte wählen…</t>
  </si>
  <si>
    <t>Weihnachtsgeld</t>
  </si>
  <si>
    <t>Bedeutung</t>
  </si>
  <si>
    <t>Berücksichtigung von Weihnachtsgeld/13. Monatsgehalt</t>
  </si>
  <si>
    <t xml:space="preserve"> </t>
  </si>
  <si>
    <t>Urlaubsgeld</t>
  </si>
  <si>
    <t>Berücksichtigung von Urlaubsgeld</t>
  </si>
  <si>
    <t>Manuelle Berücksichtigung weiterer Sonderzuwendungen (mtl. Betrag)</t>
  </si>
  <si>
    <t>Durchschnittliches mtl. Netto-Erwerbseinkommen</t>
  </si>
  <si>
    <t>Gesamteinkommen</t>
  </si>
  <si>
    <t>Sonstige Einkünfte</t>
  </si>
  <si>
    <t>- Alter</t>
  </si>
  <si>
    <t>- Krankheit</t>
  </si>
  <si>
    <t>- Pflegebedürftigkeit</t>
  </si>
  <si>
    <t>- Arbeitslosigkeit</t>
  </si>
  <si>
    <t>Verbleibendes Einkommen</t>
  </si>
  <si>
    <t>Zu leistende Beiträge (soweit angemessen und oben nicht berücksichtigt) zur Absicherung der Risiken</t>
  </si>
  <si>
    <t>Bezeichnung</t>
  </si>
  <si>
    <t>Durchschnittliches Netto-Erwerbseinkommen</t>
  </si>
  <si>
    <t>Datum der Berechnung</t>
  </si>
  <si>
    <t>Festzusetzender Kostenbeitrag</t>
  </si>
  <si>
    <t>Unterschrift</t>
  </si>
  <si>
    <t>Bemerkungen</t>
  </si>
  <si>
    <t>www.kostenbeitrag.de</t>
  </si>
  <si>
    <t>Sofern in den oben angebenen Einkünften kein Weihnachtsgeld/13. Gehalt bzw. kein Urlaubsgeld enthalten ist, wählen Sie hier eine entsprechende Hochrechnung aus. Auch wenn nicht hochgerechnet werden soll, müssen Sie eine Auswahl treffen. Zusätzliche Zuwendungen tragen Sie als auf den Monat umgerechneten Betrag im entsprechenden Feld ein.</t>
  </si>
  <si>
    <t>Tragen Sie entweder auf der linken Seite die Gesamtsummen des Einkommenszeitraums oder auf der rechten Seite die monatlichen Nettoeinkünfte ein. Achten Sie darauf, dass für den angegebenen Zeitraum auch vollständige Nachweise vorliegen. Das Formular teilt die Einkommenssumme durch die sich aus dem eingetragenen Zeitraum ergebenden Monate.</t>
  </si>
  <si>
    <t>Tag</t>
  </si>
  <si>
    <t>Jan</t>
  </si>
  <si>
    <t>Feb</t>
  </si>
  <si>
    <t>Mrz</t>
  </si>
  <si>
    <t>Apr</t>
  </si>
  <si>
    <t>Jun</t>
  </si>
  <si>
    <t>Jul</t>
  </si>
  <si>
    <t>Aug</t>
  </si>
  <si>
    <t>Sep</t>
  </si>
  <si>
    <t>Okt</t>
  </si>
  <si>
    <t>Nov</t>
  </si>
  <si>
    <t>Dez</t>
  </si>
  <si>
    <t>Monate</t>
  </si>
  <si>
    <t>Tage</t>
  </si>
  <si>
    <t>Gesamt-Monate</t>
  </si>
  <si>
    <t>Härtefallprüfung § 92 Abs. 5 SGB VIII</t>
  </si>
  <si>
    <t>Ermittlung des Netto-Erwerbseinkommens nach § 93 Abs. 2 SGB VIII</t>
  </si>
  <si>
    <t>Berechnung des maßgeblichen Einkommens nach § 94 Abs. 6 SGB VIII</t>
  </si>
  <si>
    <t>Härtefallgründe</t>
  </si>
  <si>
    <t>Ein Härtefall liegt NICHT vor, daher keine Herabsetzung</t>
  </si>
  <si>
    <t>Ein Härtefall liegt vor (siehe separate Begründung), daher Herabsetzung des Betrages um nachstehenden Betrag</t>
  </si>
  <si>
    <t>Dies ist der Kostenbeitrag, soweit er nicht nachfolgend aufgrund eines Härtefalls zu reduzieren ist.</t>
  </si>
  <si>
    <t>Dieser Betrag ist im Bescheid festzusetzen.</t>
  </si>
  <si>
    <t>Es muss im Rahmen pflichtgemässen Ermessens der Härtefall nach § 92 Abs. 5 SGB VIII beachtet werden. Die Entscheidung muss (im Bescheid) begründet werden. Nehmen Sie unbedingt eine Auswahl vor, damit weitergerechnet wird.</t>
  </si>
  <si>
    <t>Hier ist Raum für Bemerkungen, die einzelne Bestandteile der Berechnung erläutern. Dies ersetzt keine Begründung für bestimmte Entscheidungen wie z.B. die Reduzierung des Kostenbeitrags aufgrund von Härtefalltatbeständen. Erläutern Sie solche Entscheidungen wie auch die Ausübung von Ermessen besser im Heranziehungsbescheid.</t>
  </si>
  <si>
    <t>Achten Sie bei stationär untergebrachten jungen Menschen und Leistungsberechtigten nach § 19 SGB VIII darauf, dass die Leistungen der Jugendhilfe selbst (z.B. zur Bestreitung des Lebensunterhalts) hier nicht als Einkommen eingesetzt werden.</t>
  </si>
  <si>
    <t>Achten Sie darauf, hier keine Beiträge einzugeben, die bereits oben bei der Einkommensermittlung (Jahressummen oder Nettobeträge) berücksichtigt wurden oder durch Nebenleistungen der Jugendhilfemaßnahme bereits abgedeckt sind.</t>
  </si>
  <si>
    <t>Für eine vollständige Berechnung muss das Geburtsdatum des jungen Menschen / Leistungsberechtigten nach § 19 SGB VIII und das Datum "Festsetzung ab" eingetragen werden.</t>
  </si>
  <si>
    <t>Entscheidung über etwaige Härtefallgründe</t>
  </si>
  <si>
    <t>Name des jungen Menschen bzw. Leistungsberechtigten n. § 19 SGB VIII</t>
  </si>
  <si>
    <t>für im Rahmen der Hilfe zur Erziehung, Eingliederungshilfe und Hilfe für junge Volljährige 
stationär untergebrachte junge Menschen sowie für Leistungsberechtigte nach § 19 SGB VIII</t>
  </si>
  <si>
    <t>Bewegen Sie sich mit der Tabulator-Taste durch das Formular und füllen Sie es vollständig aus.</t>
  </si>
  <si>
    <t>Stand der Vorlage:</t>
  </si>
  <si>
    <t>Heranzuziehender Einkommensanteil</t>
  </si>
  <si>
    <t>Anteil in Prozent</t>
  </si>
  <si>
    <t>Nach hessischer Empfehlung ist ab 01.01.2020 das Vorjahreseinkommen maßgeblich.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</si>
</sst>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_ ;[Red]\-#,##0.0\ "/>
    <numFmt numFmtId="165" formatCode="0.0"/>
  </numFmts>
  <fonts count="38" x14ac:knownFonts="1">
    <font>
      <sz val="10"/>
      <name val="Arial"/>
    </font>
    <font>
      <sz val="10"/>
      <name val="Arial"/>
    </font>
    <font>
      <b/>
      <sz val="10"/>
      <name val="Arial"/>
      <family val="2"/>
    </font>
    <font>
      <sz val="10"/>
      <name val="Arial"/>
      <family val="2"/>
    </font>
    <font>
      <b/>
      <sz val="12"/>
      <name val="Arial"/>
      <family val="2"/>
    </font>
    <font>
      <sz val="8"/>
      <name val="Arial"/>
      <family val="2"/>
    </font>
    <font>
      <sz val="8"/>
      <name val="Arial"/>
    </font>
    <font>
      <b/>
      <sz val="11"/>
      <name val="Arial"/>
      <family val="2"/>
    </font>
    <font>
      <b/>
      <sz val="8"/>
      <name val="Arial"/>
      <family val="2"/>
    </font>
    <font>
      <sz val="8"/>
      <color indexed="9"/>
      <name val="Arial"/>
      <family val="2"/>
    </font>
    <font>
      <u/>
      <sz val="10"/>
      <color indexed="12"/>
      <name val="Arial"/>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8"/>
      <color indexed="42"/>
      <name val="Arial"/>
      <family val="2"/>
    </font>
    <font>
      <sz val="8"/>
      <color theme="0" tint="-0.14999847407452621"/>
      <name val="Arial"/>
      <family val="2"/>
    </font>
    <font>
      <sz val="10"/>
      <color theme="0" tint="-0.14999847407452621"/>
      <name val="Arial"/>
      <family val="2"/>
    </font>
    <font>
      <sz val="10"/>
      <color theme="0"/>
      <name val="Arial"/>
      <family val="2"/>
    </font>
    <font>
      <b/>
      <sz val="11"/>
      <color theme="0"/>
      <name val="Arial"/>
      <family val="2"/>
    </font>
    <font>
      <sz val="8"/>
      <color theme="0"/>
      <name val="Arial"/>
      <family val="2"/>
    </font>
    <font>
      <u/>
      <sz val="8"/>
      <color rgb="FFFFC000"/>
      <name val="Arial"/>
      <family val="2"/>
    </font>
    <font>
      <sz val="10"/>
      <color theme="3"/>
      <name val="Arial"/>
      <family val="2"/>
    </font>
    <font>
      <sz val="8"/>
      <color theme="3"/>
      <name val="Arial"/>
      <family val="2"/>
    </font>
    <font>
      <sz val="10"/>
      <color theme="5"/>
      <name val="Arial"/>
      <family val="2"/>
    </font>
  </fonts>
  <fills count="1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s>
  <cellStyleXfs count="26">
    <xf numFmtId="0" fontId="0" fillId="0" borderId="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2" fillId="11" borderId="1" applyNumberFormat="0" applyAlignment="0" applyProtection="0"/>
    <xf numFmtId="0" fontId="13" fillId="11" borderId="2" applyNumberFormat="0" applyAlignment="0" applyProtection="0"/>
    <xf numFmtId="0" fontId="14" fillId="4"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10" fillId="0" borderId="0" applyNumberFormat="0" applyFill="0" applyBorder="0" applyAlignment="0" applyProtection="0">
      <alignment vertical="top"/>
      <protection locked="0"/>
    </xf>
    <xf numFmtId="0" fontId="18" fillId="12" borderId="0" applyNumberFormat="0" applyBorder="0" applyAlignment="0" applyProtection="0"/>
    <xf numFmtId="0" fontId="1" fillId="13" borderId="4" applyNumberFormat="0" applyFont="0" applyAlignment="0" applyProtection="0"/>
    <xf numFmtId="0" fontId="19" fillId="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14" borderId="9" applyNumberFormat="0" applyAlignment="0" applyProtection="0"/>
  </cellStyleXfs>
  <cellXfs count="84">
    <xf numFmtId="0" fontId="0" fillId="0" borderId="0" xfId="0"/>
    <xf numFmtId="0" fontId="2" fillId="0" borderId="0" xfId="0" applyFont="1"/>
    <xf numFmtId="0" fontId="2" fillId="0" borderId="0" xfId="0" applyNumberFormat="1" applyFont="1" applyAlignment="1">
      <alignment horizontal="left"/>
    </xf>
    <xf numFmtId="0" fontId="0" fillId="0" borderId="0" xfId="0" applyNumberFormat="1" applyAlignment="1">
      <alignment horizontal="left"/>
    </xf>
    <xf numFmtId="0" fontId="0" fillId="0" borderId="0" xfId="0" applyFill="1" applyProtection="1"/>
    <xf numFmtId="0" fontId="0" fillId="0" borderId="0" xfId="0" applyFill="1" applyAlignment="1" applyProtection="1">
      <alignment horizontal="right"/>
    </xf>
    <xf numFmtId="0" fontId="0" fillId="0" borderId="0" xfId="0" applyFill="1" applyAlignment="1" applyProtection="1">
      <alignment horizontal="left"/>
    </xf>
    <xf numFmtId="0" fontId="3" fillId="0" borderId="0" xfId="0" applyFont="1"/>
    <xf numFmtId="0" fontId="2" fillId="0" borderId="0" xfId="0" applyNumberFormat="1"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right" vertical="center"/>
      <protection hidden="1"/>
    </xf>
    <xf numFmtId="0" fontId="3" fillId="0" borderId="0" xfId="0" applyFont="1" applyFill="1" applyBorder="1" applyAlignment="1" applyProtection="1">
      <alignment vertical="top"/>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5" fillId="0" borderId="0" xfId="0" applyFont="1" applyFill="1" applyBorder="1" applyAlignment="1" applyProtection="1">
      <alignment vertical="top" wrapText="1"/>
      <protection hidden="1"/>
    </xf>
    <xf numFmtId="0" fontId="0" fillId="0" borderId="0" xfId="0" applyFill="1" applyProtection="1">
      <protection hidden="1"/>
    </xf>
    <xf numFmtId="0" fontId="2" fillId="0" borderId="0" xfId="0" applyFont="1" applyFill="1" applyBorder="1" applyAlignment="1" applyProtection="1">
      <alignment vertical="center"/>
      <protection hidden="1"/>
    </xf>
    <xf numFmtId="0" fontId="3" fillId="15" borderId="0" xfId="0" applyFont="1" applyFill="1" applyBorder="1" applyAlignment="1" applyProtection="1">
      <alignment horizontal="left" vertical="center"/>
      <protection hidden="1"/>
    </xf>
    <xf numFmtId="0" fontId="3" fillId="15" borderId="0" xfId="0" applyFont="1" applyFill="1" applyBorder="1" applyAlignment="1" applyProtection="1">
      <alignment vertical="center"/>
      <protection hidden="1"/>
    </xf>
    <xf numFmtId="0" fontId="3" fillId="15" borderId="0" xfId="0" applyFont="1" applyFill="1" applyBorder="1" applyAlignment="1" applyProtection="1">
      <alignment horizontal="left" vertical="center"/>
      <protection hidden="1"/>
    </xf>
    <xf numFmtId="0" fontId="5" fillId="15" borderId="0" xfId="0" applyFont="1" applyFill="1" applyBorder="1" applyAlignment="1" applyProtection="1">
      <alignment horizontal="right" vertical="center"/>
      <protection hidden="1"/>
    </xf>
    <xf numFmtId="0" fontId="3" fillId="15" borderId="0" xfId="0" applyFont="1" applyFill="1" applyBorder="1" applyAlignment="1" applyProtection="1">
      <alignment vertical="top"/>
      <protection hidden="1"/>
    </xf>
    <xf numFmtId="0" fontId="5" fillId="15" borderId="0" xfId="0" applyFont="1" applyFill="1" applyBorder="1" applyAlignment="1" applyProtection="1">
      <alignment vertical="center"/>
      <protection hidden="1"/>
    </xf>
    <xf numFmtId="0" fontId="5" fillId="15" borderId="0" xfId="0" applyFont="1" applyFill="1" applyBorder="1" applyAlignment="1" applyProtection="1">
      <alignment horizontal="left" vertical="center"/>
      <protection hidden="1"/>
    </xf>
    <xf numFmtId="0" fontId="5" fillId="15" borderId="0" xfId="0" applyFont="1" applyFill="1" applyBorder="1" applyAlignment="1" applyProtection="1">
      <alignment vertical="top"/>
      <protection hidden="1"/>
    </xf>
    <xf numFmtId="0" fontId="5" fillId="15" borderId="0" xfId="0" applyFont="1" applyFill="1" applyBorder="1" applyAlignment="1" applyProtection="1">
      <alignment horizontal="left" vertical="top" wrapText="1"/>
      <protection hidden="1"/>
    </xf>
    <xf numFmtId="0" fontId="3" fillId="15" borderId="0" xfId="0" applyFont="1" applyFill="1" applyBorder="1" applyAlignment="1" applyProtection="1">
      <alignment horizontal="right" vertical="center"/>
      <protection hidden="1"/>
    </xf>
    <xf numFmtId="0" fontId="5" fillId="15" borderId="0" xfId="0" applyFont="1" applyFill="1" applyBorder="1" applyAlignment="1" applyProtection="1">
      <alignment vertical="top" wrapText="1"/>
      <protection hidden="1"/>
    </xf>
    <xf numFmtId="0" fontId="4" fillId="15" borderId="0" xfId="0" applyFont="1" applyFill="1" applyBorder="1" applyAlignment="1" applyProtection="1">
      <alignment vertical="center"/>
      <protection hidden="1"/>
    </xf>
    <xf numFmtId="0" fontId="2" fillId="15" borderId="0" xfId="0" applyFont="1" applyFill="1" applyBorder="1" applyAlignment="1" applyProtection="1">
      <alignment horizontal="left" vertical="center" wrapText="1"/>
      <protection hidden="1"/>
    </xf>
    <xf numFmtId="0" fontId="5" fillId="15" borderId="0" xfId="0" applyFont="1" applyFill="1" applyBorder="1" applyAlignment="1" applyProtection="1">
      <alignment horizontal="left" vertical="center" wrapText="1"/>
      <protection hidden="1"/>
    </xf>
    <xf numFmtId="0" fontId="5" fillId="15" borderId="0" xfId="0" applyFont="1" applyFill="1" applyBorder="1" applyAlignment="1" applyProtection="1">
      <alignment horizontal="right" vertical="center" wrapText="1"/>
      <protection hidden="1"/>
    </xf>
    <xf numFmtId="14" fontId="5" fillId="15" borderId="0" xfId="0" applyNumberFormat="1" applyFont="1" applyFill="1" applyBorder="1" applyAlignment="1" applyProtection="1">
      <alignment horizontal="right" vertical="center"/>
      <protection hidden="1"/>
    </xf>
    <xf numFmtId="0" fontId="5" fillId="15" borderId="0" xfId="0" applyFont="1" applyFill="1" applyBorder="1" applyAlignment="1" applyProtection="1">
      <alignment horizontal="left" vertical="center" wrapText="1"/>
      <protection hidden="1"/>
    </xf>
    <xf numFmtId="0" fontId="7" fillId="15" borderId="0" xfId="0" applyFont="1" applyFill="1" applyBorder="1" applyAlignment="1" applyProtection="1">
      <alignment vertical="center"/>
      <protection hidden="1"/>
    </xf>
    <xf numFmtId="14" fontId="3" fillId="15" borderId="0" xfId="0" applyNumberFormat="1" applyFont="1" applyFill="1" applyBorder="1" applyAlignment="1" applyProtection="1">
      <alignment horizontal="left" vertical="center"/>
      <protection hidden="1"/>
    </xf>
    <xf numFmtId="14" fontId="3" fillId="15" borderId="0" xfId="0" applyNumberFormat="1" applyFont="1" applyFill="1" applyBorder="1" applyAlignment="1" applyProtection="1">
      <alignment horizontal="right" vertical="center"/>
      <protection hidden="1"/>
    </xf>
    <xf numFmtId="0" fontId="8" fillId="15" borderId="0" xfId="0" applyFont="1" applyFill="1" applyBorder="1" applyAlignment="1" applyProtection="1">
      <alignment vertical="center"/>
      <protection hidden="1"/>
    </xf>
    <xf numFmtId="14" fontId="28" fillId="15" borderId="0" xfId="0" applyNumberFormat="1" applyFont="1" applyFill="1" applyBorder="1" applyAlignment="1" applyProtection="1">
      <alignment horizontal="left" vertical="center"/>
      <protection hidden="1"/>
    </xf>
    <xf numFmtId="0" fontId="28" fillId="15" borderId="0" xfId="0" applyFont="1" applyFill="1" applyBorder="1" applyAlignment="1" applyProtection="1">
      <alignment vertical="center"/>
      <protection hidden="1"/>
    </xf>
    <xf numFmtId="14" fontId="28" fillId="15" borderId="0" xfId="0" applyNumberFormat="1" applyFont="1" applyFill="1" applyBorder="1" applyAlignment="1" applyProtection="1">
      <alignment horizontal="right" vertical="center"/>
      <protection hidden="1"/>
    </xf>
    <xf numFmtId="0" fontId="3" fillId="15" borderId="0" xfId="0" applyNumberFormat="1" applyFont="1" applyFill="1" applyBorder="1" applyAlignment="1" applyProtection="1">
      <alignment horizontal="left" vertical="center"/>
      <protection hidden="1"/>
    </xf>
    <xf numFmtId="165" fontId="5" fillId="15" borderId="0" xfId="0" applyNumberFormat="1" applyFont="1" applyFill="1" applyBorder="1" applyAlignment="1" applyProtection="1">
      <alignment horizontal="right" vertical="center"/>
      <protection hidden="1"/>
    </xf>
    <xf numFmtId="0" fontId="5" fillId="15" borderId="0" xfId="0" applyNumberFormat="1" applyFont="1" applyFill="1" applyBorder="1" applyAlignment="1" applyProtection="1">
      <alignment horizontal="left" vertical="center"/>
      <protection hidden="1"/>
    </xf>
    <xf numFmtId="0" fontId="9" fillId="15" borderId="0" xfId="0" applyFont="1" applyFill="1" applyBorder="1" applyAlignment="1" applyProtection="1">
      <alignment horizontal="left" vertical="center"/>
      <protection hidden="1"/>
    </xf>
    <xf numFmtId="14" fontId="5" fillId="15" borderId="0" xfId="0" applyNumberFormat="1" applyFont="1" applyFill="1" applyBorder="1" applyAlignment="1" applyProtection="1">
      <alignment horizontal="left" vertical="center"/>
      <protection hidden="1"/>
    </xf>
    <xf numFmtId="0" fontId="2" fillId="15" borderId="0" xfId="0" applyFont="1" applyFill="1" applyBorder="1" applyAlignment="1" applyProtection="1">
      <alignment vertical="center"/>
      <protection hidden="1"/>
    </xf>
    <xf numFmtId="8" fontId="2" fillId="15" borderId="0" xfId="0" applyNumberFormat="1" applyFont="1" applyFill="1" applyBorder="1" applyAlignment="1" applyProtection="1">
      <alignment vertical="center"/>
      <protection hidden="1"/>
    </xf>
    <xf numFmtId="0" fontId="2" fillId="15" borderId="0" xfId="0" applyFont="1" applyFill="1" applyBorder="1" applyAlignment="1" applyProtection="1">
      <alignment horizontal="left" vertical="center"/>
      <protection hidden="1"/>
    </xf>
    <xf numFmtId="8" fontId="2" fillId="15" borderId="0" xfId="0" applyNumberFormat="1" applyFont="1" applyFill="1" applyBorder="1" applyAlignment="1" applyProtection="1">
      <alignment horizontal="right" vertical="center"/>
      <protection hidden="1"/>
    </xf>
    <xf numFmtId="0" fontId="2" fillId="15" borderId="0" xfId="0" applyFont="1" applyFill="1" applyBorder="1" applyAlignment="1" applyProtection="1">
      <alignment horizontal="right" vertical="center"/>
      <protection hidden="1"/>
    </xf>
    <xf numFmtId="0" fontId="8" fillId="15" borderId="0" xfId="0" applyFont="1" applyFill="1" applyBorder="1" applyAlignment="1" applyProtection="1">
      <alignment horizontal="right" vertical="center"/>
      <protection hidden="1"/>
    </xf>
    <xf numFmtId="0" fontId="2" fillId="15" borderId="0" xfId="0" applyFont="1" applyFill="1" applyBorder="1" applyAlignment="1" applyProtection="1">
      <alignment vertical="top"/>
      <protection hidden="1"/>
    </xf>
    <xf numFmtId="8" fontId="3" fillId="15" borderId="0" xfId="0" applyNumberFormat="1" applyFont="1" applyFill="1" applyBorder="1" applyAlignment="1" applyProtection="1">
      <alignment vertical="center"/>
      <protection hidden="1"/>
    </xf>
    <xf numFmtId="0" fontId="2" fillId="15" borderId="0" xfId="0" applyNumberFormat="1" applyFont="1" applyFill="1" applyBorder="1" applyAlignment="1" applyProtection="1">
      <alignment horizontal="center" vertical="center"/>
      <protection hidden="1"/>
    </xf>
    <xf numFmtId="8" fontId="3" fillId="15" borderId="0" xfId="0" applyNumberFormat="1" applyFont="1" applyFill="1" applyBorder="1" applyAlignment="1" applyProtection="1">
      <alignment horizontal="right" vertical="center"/>
      <protection hidden="1"/>
    </xf>
    <xf numFmtId="0" fontId="2" fillId="15" borderId="0" xfId="0" applyFont="1" applyFill="1" applyAlignment="1" applyProtection="1">
      <alignment vertical="center"/>
      <protection hidden="1"/>
    </xf>
    <xf numFmtId="0" fontId="27" fillId="15" borderId="0" xfId="0" applyFont="1" applyFill="1" applyBorder="1" applyAlignment="1" applyProtection="1">
      <alignment vertical="center"/>
      <protection hidden="1"/>
    </xf>
    <xf numFmtId="0" fontId="3" fillId="15" borderId="10" xfId="0" applyFont="1" applyFill="1" applyBorder="1" applyAlignment="1" applyProtection="1">
      <alignment vertical="center"/>
      <protection hidden="1"/>
    </xf>
    <xf numFmtId="0" fontId="29" fillId="15" borderId="0" xfId="0" applyFont="1" applyFill="1" applyBorder="1" applyAlignment="1" applyProtection="1">
      <alignment horizontal="center" vertical="center"/>
      <protection hidden="1"/>
    </xf>
    <xf numFmtId="0" fontId="30" fillId="15" borderId="0" xfId="0" applyFont="1" applyFill="1" applyAlignment="1" applyProtection="1">
      <alignment horizontal="center"/>
      <protection hidden="1"/>
    </xf>
    <xf numFmtId="164" fontId="30" fillId="15" borderId="0" xfId="0" applyNumberFormat="1" applyFont="1" applyFill="1" applyAlignment="1" applyProtection="1">
      <alignment horizontal="center"/>
      <protection hidden="1"/>
    </xf>
    <xf numFmtId="0" fontId="31" fillId="16" borderId="0" xfId="0" applyFont="1" applyFill="1" applyBorder="1" applyAlignment="1" applyProtection="1">
      <alignment vertical="center"/>
      <protection hidden="1"/>
    </xf>
    <xf numFmtId="0" fontId="32" fillId="16" borderId="0" xfId="0" applyFont="1" applyFill="1" applyBorder="1" applyAlignment="1" applyProtection="1">
      <alignment horizontal="left" vertical="center"/>
      <protection hidden="1"/>
    </xf>
    <xf numFmtId="0" fontId="33" fillId="16" borderId="0" xfId="0" applyFont="1" applyFill="1" applyBorder="1" applyAlignment="1" applyProtection="1">
      <alignment horizontal="right" vertical="center"/>
      <protection hidden="1"/>
    </xf>
    <xf numFmtId="14" fontId="33" fillId="16" borderId="0" xfId="0" applyNumberFormat="1" applyFont="1" applyFill="1" applyBorder="1" applyAlignment="1" applyProtection="1">
      <alignment horizontal="center" vertical="center"/>
      <protection hidden="1"/>
    </xf>
    <xf numFmtId="0" fontId="33" fillId="16" borderId="0" xfId="0" applyFont="1" applyFill="1" applyBorder="1" applyAlignment="1" applyProtection="1">
      <alignment vertical="center"/>
      <protection hidden="1"/>
    </xf>
    <xf numFmtId="14" fontId="34" fillId="16" borderId="0" xfId="14" applyNumberFormat="1" applyFont="1" applyFill="1" applyBorder="1" applyAlignment="1" applyProtection="1">
      <alignment horizontal="center" vertical="center"/>
      <protection hidden="1"/>
    </xf>
    <xf numFmtId="0" fontId="32" fillId="16" borderId="0" xfId="0" applyFont="1" applyFill="1" applyBorder="1" applyAlignment="1" applyProtection="1">
      <alignment vertical="center" wrapText="1"/>
      <protection hidden="1"/>
    </xf>
    <xf numFmtId="0" fontId="0" fillId="17" borderId="0" xfId="0" applyFill="1"/>
    <xf numFmtId="0" fontId="35" fillId="0" borderId="0" xfId="0" applyFont="1" applyFill="1" applyBorder="1" applyAlignment="1" applyProtection="1">
      <alignment horizontal="left" vertical="center"/>
      <protection locked="0" hidden="1"/>
    </xf>
    <xf numFmtId="14" fontId="35" fillId="0" borderId="0" xfId="0" applyNumberFormat="1" applyFont="1" applyFill="1" applyBorder="1" applyAlignment="1" applyProtection="1">
      <alignment horizontal="left" vertical="center"/>
      <protection locked="0" hidden="1"/>
    </xf>
    <xf numFmtId="14" fontId="35" fillId="0" borderId="0" xfId="0" applyNumberFormat="1" applyFont="1" applyFill="1" applyBorder="1" applyAlignment="1" applyProtection="1">
      <alignment horizontal="left" vertical="center"/>
      <protection locked="0" hidden="1"/>
    </xf>
    <xf numFmtId="8" fontId="35" fillId="0" borderId="0" xfId="0" applyNumberFormat="1" applyFont="1" applyFill="1" applyBorder="1" applyAlignment="1" applyProtection="1">
      <alignment vertical="center"/>
      <protection locked="0" hidden="1"/>
    </xf>
    <xf numFmtId="8" fontId="35" fillId="0" borderId="0" xfId="0" applyNumberFormat="1" applyFont="1" applyFill="1" applyBorder="1" applyAlignment="1" applyProtection="1">
      <alignment horizontal="right" vertical="center"/>
      <protection locked="0" hidden="1"/>
    </xf>
    <xf numFmtId="8" fontId="35" fillId="0" borderId="10" xfId="0" applyNumberFormat="1" applyFont="1" applyFill="1" applyBorder="1" applyAlignment="1" applyProtection="1">
      <alignment horizontal="right" vertical="center"/>
      <protection locked="0" hidden="1"/>
    </xf>
    <xf numFmtId="0" fontId="35" fillId="0" borderId="0" xfId="0" applyFont="1" applyFill="1" applyBorder="1" applyAlignment="1" applyProtection="1">
      <alignment vertical="center"/>
      <protection locked="0" hidden="1"/>
    </xf>
    <xf numFmtId="0" fontId="35" fillId="0" borderId="0" xfId="0" applyFont="1" applyFill="1" applyBorder="1" applyAlignment="1" applyProtection="1">
      <alignment vertical="center"/>
      <protection locked="0" hidden="1"/>
    </xf>
    <xf numFmtId="0" fontId="36" fillId="0" borderId="0" xfId="0" applyFont="1" applyFill="1" applyBorder="1" applyAlignment="1" applyProtection="1">
      <alignment horizontal="left" vertical="top" wrapText="1"/>
      <protection locked="0" hidden="1"/>
    </xf>
    <xf numFmtId="8" fontId="37" fillId="0" borderId="0" xfId="0" applyNumberFormat="1" applyFont="1" applyFill="1" applyBorder="1" applyAlignment="1" applyProtection="1">
      <alignment vertical="center"/>
      <protection locked="0" hidden="1"/>
    </xf>
    <xf numFmtId="8" fontId="37" fillId="0" borderId="10" xfId="0" applyNumberFormat="1" applyFont="1" applyFill="1" applyBorder="1" applyAlignment="1" applyProtection="1">
      <alignment vertical="center"/>
      <protection locked="0" hidden="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Link" xfId="14" builtinId="8"/>
    <cellStyle name="Neutral" xfId="15" builtinId="28" customBuiltin="1"/>
    <cellStyle name="Notiz" xfId="16" builtinId="10" customBuiltin="1"/>
    <cellStyle name="Schlecht" xfId="17" builtinId="27" customBuiltin="1"/>
    <cellStyle name="Standard" xfId="0" builtinId="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4">
    <dxf>
      <font>
        <color theme="1" tint="0.499984740745262"/>
      </font>
    </dxf>
    <dxf>
      <font>
        <color theme="3"/>
      </font>
    </dxf>
    <dxf>
      <font>
        <color theme="5"/>
      </font>
    </dxf>
    <dxf>
      <font>
        <condense val="0"/>
        <extend val="0"/>
        <color indexed="8"/>
      </font>
    </dxf>
    <dxf>
      <font>
        <condense val="0"/>
        <extend val="0"/>
        <color indexed="55"/>
      </font>
    </dxf>
    <dxf>
      <font>
        <condense val="0"/>
        <extend val="0"/>
        <color indexed="8"/>
      </font>
    </dxf>
    <dxf>
      <font>
        <condense val="0"/>
        <extend val="0"/>
        <color indexed="55"/>
      </font>
    </dxf>
    <dxf>
      <font>
        <color rgb="FFFF0000"/>
      </font>
    </dxf>
    <dxf>
      <font>
        <condense val="0"/>
        <extend val="0"/>
        <color indexed="8"/>
      </font>
    </dxf>
    <dxf>
      <font>
        <condense val="0"/>
        <extend val="0"/>
        <color indexed="55"/>
      </font>
    </dxf>
    <dxf>
      <font>
        <condense val="0"/>
        <extend val="0"/>
        <color indexed="8"/>
      </font>
    </dxf>
    <dxf>
      <font>
        <condense val="0"/>
        <extend val="0"/>
        <color indexed="55"/>
      </font>
    </dxf>
    <dxf>
      <font>
        <condense val="0"/>
        <extend val="0"/>
        <color indexed="8"/>
      </font>
    </dxf>
    <dxf>
      <font>
        <condense val="0"/>
        <extend val="0"/>
        <color indexed="5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4" dropStyle="combo" dx="22" fmlaLink="Auswahlwerte!$E$18" fmlaRange="Auswahlwerte!$B$19:$B$22" noThreeD="1" sel="1" val="0"/>
</file>

<file path=xl/ctrlProps/ctrlProp2.xml><?xml version="1.0" encoding="utf-8"?>
<formControlPr xmlns="http://schemas.microsoft.com/office/spreadsheetml/2009/9/main" objectType="Drop" dropLines="4" dropStyle="combo" dx="22" fmlaLink="Auswahlwerte!$E$25" fmlaRange="Auswahlwerte!$B$26:$B$29" noThreeD="1" sel="1" val="0"/>
</file>

<file path=xl/ctrlProps/ctrlProp3.xml><?xml version="1.0" encoding="utf-8"?>
<formControlPr xmlns="http://schemas.microsoft.com/office/spreadsheetml/2009/9/main" objectType="Drop" dropLines="3" dropStyle="combo" dx="22" fmlaLink="Auswahlwerte!$E$33" fmlaRange="Auswahlwerte!$B$33:$B$3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5</xdr:col>
          <xdr:colOff>619125</xdr:colOff>
          <xdr:row>35</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5</xdr:col>
          <xdr:colOff>619125</xdr:colOff>
          <xdr:row>38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6</xdr:col>
          <xdr:colOff>0</xdr:colOff>
          <xdr:row>69</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mtk\weidner$\Eigene%20Dateien\Kostenbeitrag_Eltern.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kommenszeiträume"/>
      <sheetName val="Berechnung"/>
      <sheetName val="Nebenrechnung"/>
      <sheetName val="Kostenbeitr.- und Düss. Tab"/>
      <sheetName val="Kalender"/>
      <sheetName val="Grundlagen"/>
      <sheetName val="Kostenbeitragstabelle"/>
      <sheetName val="Düsseldorfer Tabelle"/>
      <sheetName val="Auswahlwerte"/>
    </sheetNames>
    <sheetDataSet>
      <sheetData sheetId="0" refreshError="1"/>
      <sheetData sheetId="1">
        <row r="16">
          <cell r="I16">
            <v>0</v>
          </cell>
        </row>
        <row r="17">
          <cell r="I17">
            <v>0</v>
          </cell>
        </row>
        <row r="18">
          <cell r="I18">
            <v>0</v>
          </cell>
        </row>
        <row r="19">
          <cell r="C19" t="str">
            <v>z.B. Rente</v>
          </cell>
          <cell r="I19">
            <v>0</v>
          </cell>
        </row>
        <row r="20">
          <cell r="C20" t="str">
            <v>z.B. Mieteinkünfte, Kapitalerträge</v>
          </cell>
          <cell r="I20">
            <v>0</v>
          </cell>
        </row>
        <row r="27">
          <cell r="C27" t="str">
            <v>Beiträge soweit angemessen</v>
          </cell>
          <cell r="I27">
            <v>0</v>
          </cell>
        </row>
        <row r="28">
          <cell r="C28" t="str">
            <v>Beiträge soweit angemessen</v>
          </cell>
          <cell r="I28">
            <v>0</v>
          </cell>
        </row>
        <row r="29">
          <cell r="C29" t="str">
            <v>Beiträge soweit angemessen</v>
          </cell>
          <cell r="I29">
            <v>0</v>
          </cell>
        </row>
        <row r="30">
          <cell r="C30" t="str">
            <v>Beiträge soweit angemessen</v>
          </cell>
          <cell r="I30">
            <v>0</v>
          </cell>
        </row>
        <row r="36">
          <cell r="B36" t="str">
            <v>nachgewiesene / angemessene Belastungen</v>
          </cell>
          <cell r="G36">
            <v>0</v>
          </cell>
        </row>
        <row r="37">
          <cell r="B37" t="str">
            <v>nachgewiesene / angemessene Belastungen</v>
          </cell>
          <cell r="G37">
            <v>0</v>
          </cell>
        </row>
        <row r="38">
          <cell r="B38" t="str">
            <v>nachgewiesene / angemessene Belastungen</v>
          </cell>
          <cell r="G38">
            <v>0</v>
          </cell>
        </row>
        <row r="41">
          <cell r="I41">
            <v>0</v>
          </cell>
        </row>
        <row r="50">
          <cell r="G50">
            <v>0</v>
          </cell>
        </row>
        <row r="119">
          <cell r="B119" t="str">
            <v>Unterschrift</v>
          </cell>
        </row>
      </sheetData>
      <sheetData sheetId="2">
        <row r="22">
          <cell r="G22">
            <v>0</v>
          </cell>
        </row>
        <row r="28">
          <cell r="C28" t="str">
            <v>unterhaltsrechtl. anzuerkennende Belastung</v>
          </cell>
          <cell r="F28" t="str">
            <v>./.</v>
          </cell>
          <cell r="G28">
            <v>0</v>
          </cell>
        </row>
        <row r="29">
          <cell r="C29" t="str">
            <v>unterhaltsrechtl. anzuerkennende Belastung</v>
          </cell>
          <cell r="F29" t="str">
            <v>./.</v>
          </cell>
          <cell r="G29">
            <v>0</v>
          </cell>
        </row>
        <row r="30">
          <cell r="C30" t="str">
            <v>unterhaltsrechtl. anzuerkennende Belastung</v>
          </cell>
          <cell r="F30" t="str">
            <v>./.</v>
          </cell>
          <cell r="G30">
            <v>0</v>
          </cell>
        </row>
        <row r="54">
          <cell r="B54" t="str">
            <v>gleichrangig Berechtigter</v>
          </cell>
          <cell r="G54">
            <v>0</v>
          </cell>
          <cell r="H54">
            <v>0</v>
          </cell>
        </row>
        <row r="55">
          <cell r="B55" t="str">
            <v>gleichrangig Berechtigter</v>
          </cell>
          <cell r="G55">
            <v>0</v>
          </cell>
          <cell r="H55">
            <v>0</v>
          </cell>
        </row>
        <row r="56">
          <cell r="B56" t="str">
            <v>gleichrangig Berechtigter</v>
          </cell>
          <cell r="G56">
            <v>0</v>
          </cell>
          <cell r="H56">
            <v>0</v>
          </cell>
        </row>
        <row r="57">
          <cell r="B57" t="str">
            <v>gleichrangig Berechtigter</v>
          </cell>
          <cell r="G57">
            <v>0</v>
          </cell>
          <cell r="H57">
            <v>0</v>
          </cell>
        </row>
        <row r="58">
          <cell r="B58" t="str">
            <v>gleichrangig Berechtigter</v>
          </cell>
          <cell r="G58">
            <v>0</v>
          </cell>
          <cell r="H58">
            <v>0</v>
          </cell>
        </row>
        <row r="59">
          <cell r="B59" t="str">
            <v>gleichrangig Berechtigter</v>
          </cell>
          <cell r="G59">
            <v>0</v>
          </cell>
          <cell r="H59">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6"/>
  <sheetViews>
    <sheetView showGridLines="0" tabSelected="1" workbookViewId="0">
      <pane ySplit="1" topLeftCell="A2" activePane="bottomLeft" state="frozenSplit"/>
      <selection pane="bottomLeft" activeCell="B7" sqref="B7:C7"/>
    </sheetView>
  </sheetViews>
  <sheetFormatPr baseColWidth="10" defaultRowHeight="18" customHeight="1" x14ac:dyDescent="0.2"/>
  <cols>
    <col min="1" max="1" width="3.85546875" style="11" customWidth="1"/>
    <col min="2" max="2" width="41" style="11" customWidth="1"/>
    <col min="3" max="3" width="6.5703125" style="11" customWidth="1"/>
    <col min="4" max="4" width="12.7109375" style="11" customWidth="1"/>
    <col min="5" max="5" width="12.7109375" style="12" customWidth="1"/>
    <col min="6" max="6" width="14.42578125" style="11" customWidth="1"/>
    <col min="7" max="7" width="10.85546875" style="11" customWidth="1"/>
    <col min="8" max="8" width="12.7109375" style="16" customWidth="1"/>
    <col min="9" max="9" width="1.28515625" style="11" customWidth="1"/>
    <col min="10" max="10" width="12.85546875" style="13" hidden="1" customWidth="1"/>
    <col min="11" max="11" width="3.28515625" style="11" customWidth="1"/>
    <col min="12" max="14" width="11.42578125" style="17"/>
    <col min="15" max="15" width="11.42578125" style="14"/>
    <col min="16" max="21" width="11.42578125" style="11" hidden="1" customWidth="1"/>
    <col min="22" max="16384" width="11.42578125" style="11"/>
  </cols>
  <sheetData>
    <row r="1" spans="1:21" ht="36.75" customHeight="1" x14ac:dyDescent="0.2">
      <c r="A1" s="65"/>
      <c r="B1" s="66" t="str">
        <f>IF(Name_JM&lt;&gt;"","Kostenbeitragsberechnung für " &amp; Name_JM,"")</f>
        <v/>
      </c>
      <c r="C1" s="66"/>
      <c r="D1" s="66"/>
      <c r="E1" s="66"/>
      <c r="F1" s="69"/>
      <c r="G1" s="67" t="s">
        <v>102</v>
      </c>
      <c r="H1" s="68">
        <v>43938</v>
      </c>
      <c r="I1" s="65"/>
      <c r="J1" s="67"/>
      <c r="K1" s="65"/>
      <c r="L1" s="71"/>
      <c r="M1" s="71"/>
      <c r="N1" s="70" t="s">
        <v>67</v>
      </c>
      <c r="O1" s="70"/>
    </row>
    <row r="2" spans="1:21" ht="18" customHeight="1" x14ac:dyDescent="0.2">
      <c r="A2" s="21"/>
      <c r="B2" s="21"/>
      <c r="C2" s="21"/>
      <c r="D2" s="21"/>
      <c r="E2" s="22"/>
      <c r="F2" s="21"/>
      <c r="G2" s="21"/>
      <c r="H2" s="29"/>
      <c r="I2" s="29"/>
      <c r="J2" s="23"/>
      <c r="K2" s="21"/>
      <c r="L2" s="30"/>
      <c r="M2" s="30"/>
      <c r="N2" s="30"/>
      <c r="O2" s="24"/>
    </row>
    <row r="3" spans="1:21" ht="18" customHeight="1" x14ac:dyDescent="0.2">
      <c r="A3" s="21"/>
      <c r="B3" s="31" t="s">
        <v>0</v>
      </c>
      <c r="C3" s="21"/>
      <c r="D3" s="21"/>
      <c r="E3" s="22"/>
      <c r="F3" s="21"/>
      <c r="G3" s="21"/>
      <c r="H3" s="29"/>
      <c r="I3" s="29"/>
      <c r="J3" s="23"/>
      <c r="K3" s="21"/>
      <c r="L3" s="28" t="s">
        <v>101</v>
      </c>
      <c r="M3" s="28"/>
      <c r="N3" s="28"/>
      <c r="O3" s="24"/>
    </row>
    <row r="4" spans="1:21" ht="26.25" customHeight="1" x14ac:dyDescent="0.2">
      <c r="A4" s="21"/>
      <c r="B4" s="32" t="s">
        <v>100</v>
      </c>
      <c r="C4" s="32"/>
      <c r="D4" s="32"/>
      <c r="E4" s="32"/>
      <c r="F4" s="32"/>
      <c r="G4" s="32"/>
      <c r="H4" s="32"/>
      <c r="I4" s="29"/>
      <c r="J4" s="23"/>
      <c r="K4" s="21"/>
      <c r="L4" s="28"/>
      <c r="M4" s="28"/>
      <c r="N4" s="28"/>
      <c r="O4" s="24"/>
    </row>
    <row r="5" spans="1:21" s="15" customFormat="1" ht="9.9499999999999993" customHeight="1" x14ac:dyDescent="0.2">
      <c r="A5" s="25"/>
      <c r="B5" s="33"/>
      <c r="C5" s="33"/>
      <c r="D5" s="33"/>
      <c r="E5" s="33"/>
      <c r="F5" s="33"/>
      <c r="G5" s="33"/>
      <c r="H5" s="34"/>
      <c r="I5" s="35"/>
      <c r="J5" s="23"/>
      <c r="K5" s="25"/>
      <c r="L5" s="30"/>
      <c r="M5" s="30"/>
      <c r="N5" s="30"/>
      <c r="O5" s="27"/>
    </row>
    <row r="6" spans="1:21" s="15" customFormat="1" ht="11.25" x14ac:dyDescent="0.2">
      <c r="A6" s="25"/>
      <c r="B6" s="25" t="s">
        <v>99</v>
      </c>
      <c r="C6" s="33"/>
      <c r="D6" s="33"/>
      <c r="E6" s="26" t="s">
        <v>1</v>
      </c>
      <c r="F6" s="33"/>
      <c r="G6" s="36" t="s">
        <v>4</v>
      </c>
      <c r="H6" s="36"/>
      <c r="I6" s="35"/>
      <c r="J6" s="23"/>
      <c r="K6" s="25"/>
      <c r="L6" s="30"/>
      <c r="M6" s="30"/>
      <c r="N6" s="30"/>
      <c r="O6" s="27"/>
    </row>
    <row r="7" spans="1:21" ht="18" customHeight="1" x14ac:dyDescent="0.2">
      <c r="A7" s="21"/>
      <c r="B7" s="73"/>
      <c r="C7" s="73"/>
      <c r="D7" s="21"/>
      <c r="E7" s="74"/>
      <c r="F7" s="21"/>
      <c r="G7" s="73"/>
      <c r="H7" s="73"/>
      <c r="I7" s="29"/>
      <c r="J7" s="23"/>
      <c r="K7" s="21"/>
      <c r="L7" s="28" t="s">
        <v>97</v>
      </c>
      <c r="M7" s="28"/>
      <c r="N7" s="28"/>
      <c r="O7" s="24"/>
    </row>
    <row r="8" spans="1:21" s="15" customFormat="1" ht="7.5" customHeight="1" x14ac:dyDescent="0.2">
      <c r="A8" s="25"/>
      <c r="B8" s="25"/>
      <c r="C8" s="25"/>
      <c r="D8" s="25"/>
      <c r="E8" s="26"/>
      <c r="F8" s="25"/>
      <c r="G8" s="26"/>
      <c r="H8" s="23"/>
      <c r="I8" s="23"/>
      <c r="J8" s="23"/>
      <c r="K8" s="25"/>
      <c r="L8" s="28"/>
      <c r="M8" s="28"/>
      <c r="N8" s="28"/>
      <c r="O8" s="27"/>
    </row>
    <row r="9" spans="1:21" s="15" customFormat="1" ht="11.25" customHeight="1" x14ac:dyDescent="0.2">
      <c r="A9" s="25"/>
      <c r="B9" s="26" t="s">
        <v>3</v>
      </c>
      <c r="C9" s="25"/>
      <c r="D9" s="25"/>
      <c r="E9" s="26" t="s">
        <v>2</v>
      </c>
      <c r="F9" s="25"/>
      <c r="G9" s="26" t="s">
        <v>63</v>
      </c>
      <c r="H9" s="23"/>
      <c r="I9" s="26"/>
      <c r="J9" s="23"/>
      <c r="K9" s="25"/>
      <c r="L9" s="28"/>
      <c r="M9" s="28"/>
      <c r="N9" s="28"/>
      <c r="O9" s="27"/>
    </row>
    <row r="10" spans="1:21" ht="18" customHeight="1" x14ac:dyDescent="0.2">
      <c r="A10" s="21"/>
      <c r="B10" s="20" t="str">
        <f>IF(Name_JM&lt;&gt;"",Name_JM,"")</f>
        <v/>
      </c>
      <c r="C10" s="20"/>
      <c r="D10" s="21"/>
      <c r="E10" s="74"/>
      <c r="F10" s="21"/>
      <c r="G10" s="75"/>
      <c r="H10" s="75"/>
      <c r="I10" s="21"/>
      <c r="J10" s="23"/>
      <c r="K10" s="21"/>
      <c r="L10" s="28"/>
      <c r="M10" s="28"/>
      <c r="N10" s="28"/>
      <c r="O10" s="24"/>
    </row>
    <row r="11" spans="1:21" s="15" customFormat="1" ht="9.9499999999999993" customHeight="1" x14ac:dyDescent="0.2">
      <c r="A11" s="25"/>
      <c r="B11" s="25"/>
      <c r="C11" s="25"/>
      <c r="D11" s="25"/>
      <c r="E11" s="26"/>
      <c r="F11" s="25"/>
      <c r="G11" s="25"/>
      <c r="H11" s="23"/>
      <c r="I11" s="23"/>
      <c r="J11" s="23"/>
      <c r="K11" s="25"/>
      <c r="L11" s="28"/>
      <c r="M11" s="28"/>
      <c r="N11" s="28"/>
      <c r="O11" s="27"/>
    </row>
    <row r="12" spans="1:21" ht="18" customHeight="1" x14ac:dyDescent="0.2">
      <c r="A12" s="21"/>
      <c r="B12" s="37" t="s">
        <v>86</v>
      </c>
      <c r="C12" s="21"/>
      <c r="D12" s="21"/>
      <c r="E12" s="21"/>
      <c r="F12" s="38"/>
      <c r="G12" s="21"/>
      <c r="H12" s="39"/>
      <c r="I12" s="29"/>
      <c r="J12" s="23"/>
      <c r="K12" s="21"/>
      <c r="L12" s="30"/>
      <c r="M12" s="30"/>
      <c r="N12" s="30"/>
      <c r="O12" s="24"/>
    </row>
    <row r="13" spans="1:21" s="15" customFormat="1" ht="6.75" customHeight="1" x14ac:dyDescent="0.2">
      <c r="A13" s="25"/>
      <c r="B13" s="40"/>
      <c r="C13" s="25"/>
      <c r="D13" s="25"/>
      <c r="E13" s="25"/>
      <c r="F13" s="41"/>
      <c r="G13" s="42"/>
      <c r="H13" s="43"/>
      <c r="I13" s="23"/>
      <c r="J13" s="23"/>
      <c r="K13" s="25"/>
      <c r="L13" s="30"/>
      <c r="M13" s="30"/>
      <c r="N13" s="30"/>
      <c r="O13" s="27"/>
    </row>
    <row r="14" spans="1:21" s="15" customFormat="1" ht="11.25" x14ac:dyDescent="0.2">
      <c r="A14" s="25"/>
      <c r="B14" s="25" t="s">
        <v>37</v>
      </c>
      <c r="C14" s="25"/>
      <c r="D14" s="25" t="s">
        <v>5</v>
      </c>
      <c r="E14" s="26" t="s">
        <v>6</v>
      </c>
      <c r="F14" s="62" t="s">
        <v>82</v>
      </c>
      <c r="G14" s="62" t="s">
        <v>83</v>
      </c>
      <c r="H14" s="62" t="s">
        <v>84</v>
      </c>
      <c r="I14" s="23"/>
      <c r="J14" s="23" t="s">
        <v>43</v>
      </c>
      <c r="K14" s="25"/>
      <c r="L14" s="30"/>
      <c r="M14" s="30"/>
      <c r="N14" s="30"/>
      <c r="O14" s="27"/>
    </row>
    <row r="15" spans="1:21" ht="18" customHeight="1" x14ac:dyDescent="0.2">
      <c r="A15" s="21"/>
      <c r="B15" s="44" t="str">
        <f>IF(AND(D15&lt;&gt;"",E15&lt;&gt;"")=TRUE,H15,0)&amp;" Monate"</f>
        <v>0 Monate</v>
      </c>
      <c r="C15" s="21"/>
      <c r="D15" s="74"/>
      <c r="E15" s="74"/>
      <c r="F15" s="63" t="str">
        <f>IF(AND(EinkZeitVon&lt;&gt;"",EinkZeitBis&lt;&gt;"",EinkZeitBis&gt;=EinkZeitVon)=TRUE,ROUNDDOWN(T15/30,0),"")</f>
        <v/>
      </c>
      <c r="G15" s="63" t="str">
        <f>IF(AND(EinkZeitVon&lt;&gt;"",EinkZeitBis&lt;&gt;"",EinkZeitBis&gt;=EinkZeitVon)=TRUE,T15-F15*30,"")</f>
        <v/>
      </c>
      <c r="H15" s="64">
        <f>IFERROR(F15+ROUND(G15/30,1),0)</f>
        <v>0</v>
      </c>
      <c r="I15" s="29"/>
      <c r="J15" s="45">
        <f>IF(AND(D15&lt;&gt;"",E15&lt;&gt;"")=TRUE,H15,0)</f>
        <v>0</v>
      </c>
      <c r="K15" s="21"/>
      <c r="L15" s="28" t="s">
        <v>105</v>
      </c>
      <c r="M15" s="28"/>
      <c r="N15" s="28"/>
      <c r="O15" s="24"/>
      <c r="P15" s="18" t="e">
        <f>VLOOKUP(DAY(EinkZeitVon),Kalender!$A$1:$M$32,MONTH(EinkZeitVon)+1)</f>
        <v>#N/A</v>
      </c>
      <c r="Q15" s="18" t="e">
        <f>IF(U15="Normaljahr",VLOOKUP(DAY(EinkZeitBis),Kalender!$A$1:$M$32,MONTH(EinkZeitBis)+1),VLOOKUP(DAY(EinkZeitBis),Kalender!$A$35:$M$66,MONTH(EinkZeitBis)+1))</f>
        <v>#N/A</v>
      </c>
      <c r="R15" s="18" t="e">
        <f>IF(Q15-P15+1=30,0,IF(Q15-P15+1&lt;0,Q15-P15+31,Q15-P15+1))</f>
        <v>#N/A</v>
      </c>
      <c r="S15" s="18">
        <f>DATEDIF(EinkZeitVon,EinkZeitBis+1,"m")</f>
        <v>0</v>
      </c>
      <c r="T15" s="18" t="e">
        <f>S15*30+R15</f>
        <v>#N/A</v>
      </c>
      <c r="U15" s="18" t="str">
        <f>IF(MOD(YEAR(E15),400)=0,"Schaltjahr",IF(AND(MOD(YEAR(E15),4)=0,MOD(YEAR(E15),100)&lt;&gt;0),"Schaltjahr","Normaljahr"))</f>
        <v>Normaljahr</v>
      </c>
    </row>
    <row r="16" spans="1:21" s="15" customFormat="1" ht="9.9499999999999993" customHeight="1" x14ac:dyDescent="0.2">
      <c r="A16" s="25"/>
      <c r="B16" s="46"/>
      <c r="C16" s="47"/>
      <c r="D16" s="48"/>
      <c r="E16" s="48"/>
      <c r="F16" s="25"/>
      <c r="G16" s="25"/>
      <c r="H16" s="23"/>
      <c r="I16" s="23"/>
      <c r="J16" s="23"/>
      <c r="K16" s="25"/>
      <c r="L16" s="28"/>
      <c r="M16" s="28"/>
      <c r="N16" s="28"/>
      <c r="O16" s="27"/>
    </row>
    <row r="17" spans="1:15" ht="18" customHeight="1" x14ac:dyDescent="0.2">
      <c r="A17" s="21"/>
      <c r="B17" s="49" t="s">
        <v>39</v>
      </c>
      <c r="C17" s="21"/>
      <c r="D17" s="21"/>
      <c r="E17" s="22"/>
      <c r="F17" s="49" t="s">
        <v>33</v>
      </c>
      <c r="G17" s="21"/>
      <c r="H17" s="29"/>
      <c r="I17" s="29"/>
      <c r="J17" s="23" t="s">
        <v>38</v>
      </c>
      <c r="K17" s="21"/>
      <c r="L17" s="30"/>
      <c r="M17" s="30"/>
      <c r="N17" s="30"/>
      <c r="O17" s="24"/>
    </row>
    <row r="18" spans="1:15" ht="18" customHeight="1" x14ac:dyDescent="0.2">
      <c r="A18" s="21"/>
      <c r="B18" s="21" t="s">
        <v>23</v>
      </c>
      <c r="C18" s="21"/>
      <c r="D18" s="76">
        <v>0</v>
      </c>
      <c r="E18" s="22"/>
      <c r="F18" s="21" t="str">
        <f>VLOOKUP(J18,Auswahlwerte!$A$4:$B$15,2)</f>
        <v>Januar</v>
      </c>
      <c r="G18" s="21"/>
      <c r="H18" s="77">
        <v>0</v>
      </c>
      <c r="I18" s="29"/>
      <c r="J18" s="23">
        <f>MONTH($D$15)</f>
        <v>1</v>
      </c>
      <c r="K18" s="21"/>
      <c r="L18" s="28" t="s">
        <v>69</v>
      </c>
      <c r="M18" s="28"/>
      <c r="N18" s="28"/>
      <c r="O18" s="24"/>
    </row>
    <row r="19" spans="1:15" ht="18" customHeight="1" x14ac:dyDescent="0.2">
      <c r="A19" s="21"/>
      <c r="B19" s="79" t="s">
        <v>24</v>
      </c>
      <c r="C19" s="29" t="s">
        <v>34</v>
      </c>
      <c r="D19" s="76">
        <v>0</v>
      </c>
      <c r="E19" s="22"/>
      <c r="F19" s="21" t="str">
        <f>VLOOKUP(J19,Auswahlwerte!$A$4:$B$15,2)</f>
        <v>Februar</v>
      </c>
      <c r="G19" s="29" t="s">
        <v>34</v>
      </c>
      <c r="H19" s="77">
        <v>0</v>
      </c>
      <c r="I19" s="21"/>
      <c r="J19" s="23">
        <f t="shared" ref="J19:J29" si="0">IF(J18=12,1,J18+1)</f>
        <v>2</v>
      </c>
      <c r="K19" s="21"/>
      <c r="L19" s="28"/>
      <c r="M19" s="28"/>
      <c r="N19" s="28"/>
      <c r="O19" s="24"/>
    </row>
    <row r="20" spans="1:15" ht="18" customHeight="1" x14ac:dyDescent="0.2">
      <c r="A20" s="21"/>
      <c r="B20" s="79" t="s">
        <v>24</v>
      </c>
      <c r="C20" s="29" t="s">
        <v>34</v>
      </c>
      <c r="D20" s="76">
        <v>0</v>
      </c>
      <c r="E20" s="22"/>
      <c r="F20" s="21" t="str">
        <f>VLOOKUP(J20,Auswahlwerte!$A$4:$B$15,2)</f>
        <v>März</v>
      </c>
      <c r="G20" s="29" t="s">
        <v>34</v>
      </c>
      <c r="H20" s="77">
        <v>0</v>
      </c>
      <c r="I20" s="29"/>
      <c r="J20" s="23">
        <f t="shared" si="0"/>
        <v>3</v>
      </c>
      <c r="K20" s="21"/>
      <c r="L20" s="28"/>
      <c r="M20" s="28"/>
      <c r="N20" s="28"/>
      <c r="O20" s="24"/>
    </row>
    <row r="21" spans="1:15" ht="18" customHeight="1" x14ac:dyDescent="0.2">
      <c r="A21" s="21"/>
      <c r="B21" s="21" t="s">
        <v>25</v>
      </c>
      <c r="C21" s="29" t="s">
        <v>35</v>
      </c>
      <c r="D21" s="82">
        <v>0</v>
      </c>
      <c r="E21" s="22"/>
      <c r="F21" s="21" t="str">
        <f>VLOOKUP(J21,Auswahlwerte!$A$4:$B$15,2)</f>
        <v>April</v>
      </c>
      <c r="G21" s="29" t="s">
        <v>34</v>
      </c>
      <c r="H21" s="77">
        <v>0</v>
      </c>
      <c r="I21" s="21"/>
      <c r="J21" s="23">
        <f t="shared" si="0"/>
        <v>4</v>
      </c>
      <c r="K21" s="21"/>
      <c r="L21" s="28"/>
      <c r="M21" s="28"/>
      <c r="N21" s="28"/>
      <c r="O21" s="24"/>
    </row>
    <row r="22" spans="1:15" ht="18" customHeight="1" x14ac:dyDescent="0.2">
      <c r="A22" s="21"/>
      <c r="B22" s="21" t="s">
        <v>26</v>
      </c>
      <c r="C22" s="29" t="s">
        <v>35</v>
      </c>
      <c r="D22" s="82">
        <v>0</v>
      </c>
      <c r="E22" s="22"/>
      <c r="F22" s="21" t="str">
        <f>VLOOKUP(J22,Auswahlwerte!$A$4:$B$15,2)</f>
        <v>Mai</v>
      </c>
      <c r="G22" s="29" t="s">
        <v>34</v>
      </c>
      <c r="H22" s="77">
        <v>0</v>
      </c>
      <c r="I22" s="29"/>
      <c r="J22" s="23">
        <f t="shared" si="0"/>
        <v>5</v>
      </c>
      <c r="K22" s="21"/>
      <c r="L22" s="28"/>
      <c r="M22" s="28"/>
      <c r="N22" s="28"/>
      <c r="O22" s="24"/>
    </row>
    <row r="23" spans="1:15" ht="18" customHeight="1" x14ac:dyDescent="0.2">
      <c r="A23" s="21"/>
      <c r="B23" s="21" t="s">
        <v>27</v>
      </c>
      <c r="C23" s="29" t="s">
        <v>35</v>
      </c>
      <c r="D23" s="82">
        <v>0</v>
      </c>
      <c r="E23" s="22"/>
      <c r="F23" s="21" t="str">
        <f>VLOOKUP(J23,Auswahlwerte!$A$4:$B$15,2)</f>
        <v>Juni</v>
      </c>
      <c r="G23" s="29" t="s">
        <v>34</v>
      </c>
      <c r="H23" s="77">
        <v>0</v>
      </c>
      <c r="I23" s="29"/>
      <c r="J23" s="23">
        <f t="shared" si="0"/>
        <v>6</v>
      </c>
      <c r="K23" s="21"/>
      <c r="L23" s="28"/>
      <c r="M23" s="28"/>
      <c r="N23" s="28"/>
      <c r="O23" s="24"/>
    </row>
    <row r="24" spans="1:15" ht="18" customHeight="1" x14ac:dyDescent="0.2">
      <c r="A24" s="21"/>
      <c r="B24" s="21" t="s">
        <v>28</v>
      </c>
      <c r="C24" s="29" t="s">
        <v>35</v>
      </c>
      <c r="D24" s="82">
        <v>0</v>
      </c>
      <c r="E24" s="22"/>
      <c r="F24" s="21" t="str">
        <f>VLOOKUP(J24,Auswahlwerte!$A$4:$B$15,2)</f>
        <v>Juli</v>
      </c>
      <c r="G24" s="29" t="s">
        <v>34</v>
      </c>
      <c r="H24" s="77">
        <v>0</v>
      </c>
      <c r="I24" s="29"/>
      <c r="J24" s="23">
        <f t="shared" si="0"/>
        <v>7</v>
      </c>
      <c r="K24" s="21"/>
      <c r="L24" s="28"/>
      <c r="M24" s="28"/>
      <c r="N24" s="28"/>
      <c r="O24" s="24"/>
    </row>
    <row r="25" spans="1:15" ht="18" customHeight="1" x14ac:dyDescent="0.2">
      <c r="A25" s="21"/>
      <c r="B25" s="21" t="s">
        <v>29</v>
      </c>
      <c r="C25" s="29" t="s">
        <v>35</v>
      </c>
      <c r="D25" s="82">
        <v>0</v>
      </c>
      <c r="E25" s="22"/>
      <c r="F25" s="21" t="str">
        <f>VLOOKUP(J25,Auswahlwerte!$A$4:$B$15,2)</f>
        <v>August</v>
      </c>
      <c r="G25" s="29" t="s">
        <v>34</v>
      </c>
      <c r="H25" s="77">
        <v>0</v>
      </c>
      <c r="I25" s="29"/>
      <c r="J25" s="23">
        <f t="shared" si="0"/>
        <v>8</v>
      </c>
      <c r="K25" s="21"/>
      <c r="L25" s="28" t="s">
        <v>95</v>
      </c>
      <c r="M25" s="28"/>
      <c r="N25" s="28"/>
      <c r="O25" s="24"/>
    </row>
    <row r="26" spans="1:15" ht="18" customHeight="1" x14ac:dyDescent="0.2">
      <c r="A26" s="21"/>
      <c r="B26" s="21" t="s">
        <v>30</v>
      </c>
      <c r="C26" s="29" t="s">
        <v>35</v>
      </c>
      <c r="D26" s="82">
        <v>0</v>
      </c>
      <c r="E26" s="22"/>
      <c r="F26" s="21" t="str">
        <f>VLOOKUP(J26,Auswahlwerte!$A$4:$B$15,2)</f>
        <v>September</v>
      </c>
      <c r="G26" s="29" t="s">
        <v>34</v>
      </c>
      <c r="H26" s="77">
        <v>0</v>
      </c>
      <c r="I26" s="29"/>
      <c r="J26" s="23">
        <f t="shared" si="0"/>
        <v>9</v>
      </c>
      <c r="K26" s="21"/>
      <c r="L26" s="28"/>
      <c r="M26" s="28"/>
      <c r="N26" s="28"/>
      <c r="O26" s="24"/>
    </row>
    <row r="27" spans="1:15" ht="18" customHeight="1" x14ac:dyDescent="0.2">
      <c r="A27" s="21"/>
      <c r="B27" s="21" t="s">
        <v>31</v>
      </c>
      <c r="C27" s="29" t="s">
        <v>35</v>
      </c>
      <c r="D27" s="82">
        <v>0</v>
      </c>
      <c r="E27" s="22"/>
      <c r="F27" s="21" t="str">
        <f>VLOOKUP(J27,Auswahlwerte!$A$4:$B$15,2)</f>
        <v>Oktober</v>
      </c>
      <c r="G27" s="29" t="s">
        <v>34</v>
      </c>
      <c r="H27" s="77">
        <v>0</v>
      </c>
      <c r="I27" s="29"/>
      <c r="J27" s="23">
        <f t="shared" si="0"/>
        <v>10</v>
      </c>
      <c r="K27" s="21"/>
      <c r="L27" s="28"/>
      <c r="M27" s="28"/>
      <c r="N27" s="28"/>
      <c r="O27" s="24"/>
    </row>
    <row r="28" spans="1:15" ht="18" customHeight="1" x14ac:dyDescent="0.2">
      <c r="A28" s="21"/>
      <c r="B28" s="79" t="s">
        <v>32</v>
      </c>
      <c r="C28" s="29" t="s">
        <v>35</v>
      </c>
      <c r="D28" s="82">
        <v>0</v>
      </c>
      <c r="E28" s="22"/>
      <c r="F28" s="21" t="str">
        <f>VLOOKUP(J28,Auswahlwerte!$A$4:$B$15,2)</f>
        <v>November</v>
      </c>
      <c r="G28" s="29" t="s">
        <v>34</v>
      </c>
      <c r="H28" s="77">
        <v>0</v>
      </c>
      <c r="I28" s="29"/>
      <c r="J28" s="23">
        <f t="shared" si="0"/>
        <v>11</v>
      </c>
      <c r="K28" s="21"/>
      <c r="L28" s="28"/>
      <c r="M28" s="28"/>
      <c r="N28" s="28"/>
      <c r="O28" s="24"/>
    </row>
    <row r="29" spans="1:15" ht="18" customHeight="1" x14ac:dyDescent="0.2">
      <c r="A29" s="21"/>
      <c r="B29" s="79" t="s">
        <v>32</v>
      </c>
      <c r="C29" s="29" t="s">
        <v>35</v>
      </c>
      <c r="D29" s="83">
        <v>0</v>
      </c>
      <c r="E29" s="22"/>
      <c r="F29" s="21" t="str">
        <f>VLOOKUP(J29,Auswahlwerte!$A$4:$B$15,2)</f>
        <v>Dezember</v>
      </c>
      <c r="G29" s="29" t="s">
        <v>34</v>
      </c>
      <c r="H29" s="78">
        <v>0</v>
      </c>
      <c r="I29" s="29"/>
      <c r="J29" s="23">
        <f t="shared" si="0"/>
        <v>12</v>
      </c>
      <c r="K29" s="21"/>
      <c r="L29" s="28"/>
      <c r="M29" s="28"/>
      <c r="N29" s="28"/>
      <c r="O29" s="24"/>
    </row>
    <row r="30" spans="1:15" s="19" customFormat="1" ht="18" customHeight="1" x14ac:dyDescent="0.2">
      <c r="A30" s="49"/>
      <c r="B30" s="49" t="s">
        <v>40</v>
      </c>
      <c r="C30" s="49"/>
      <c r="D30" s="50">
        <f>SUM(D18:D20)-SUM(D21:D29)</f>
        <v>0</v>
      </c>
      <c r="E30" s="51"/>
      <c r="F30" s="49"/>
      <c r="G30" s="49"/>
      <c r="H30" s="52">
        <f>SUM(H18:H29)</f>
        <v>0</v>
      </c>
      <c r="I30" s="53"/>
      <c r="J30" s="54"/>
      <c r="K30" s="49"/>
      <c r="L30" s="28"/>
      <c r="M30" s="28"/>
      <c r="N30" s="28"/>
      <c r="O30" s="55"/>
    </row>
    <row r="31" spans="1:15" s="15" customFormat="1" ht="18" customHeight="1" x14ac:dyDescent="0.2">
      <c r="A31" s="25"/>
      <c r="B31" s="25"/>
      <c r="C31" s="25"/>
      <c r="D31" s="25"/>
      <c r="E31" s="26"/>
      <c r="F31" s="25"/>
      <c r="G31" s="25"/>
      <c r="H31" s="23"/>
      <c r="I31" s="23"/>
      <c r="J31" s="23"/>
      <c r="K31" s="25"/>
      <c r="L31" s="30"/>
      <c r="M31" s="30"/>
      <c r="N31" s="30"/>
      <c r="O31" s="27"/>
    </row>
    <row r="32" spans="1:15" ht="18" customHeight="1" x14ac:dyDescent="0.2">
      <c r="A32" s="21"/>
      <c r="B32" s="21" t="s">
        <v>41</v>
      </c>
      <c r="C32" s="21"/>
      <c r="D32" s="56">
        <f>NettosummeGesamt+NettosummeMtl</f>
        <v>0</v>
      </c>
      <c r="E32" s="57" t="s">
        <v>42</v>
      </c>
      <c r="F32" s="20" t="str">
        <f>B15 &amp; "   ="</f>
        <v>0 Monate   =</v>
      </c>
      <c r="G32" s="20"/>
      <c r="H32" s="58">
        <f>IF(NettosummeÜbernahme&lt;&gt;0,ROUND(NettosummeÜbernahme/Einkommensmonate,2),0)</f>
        <v>0</v>
      </c>
      <c r="I32" s="21"/>
      <c r="J32" s="23"/>
      <c r="K32" s="21"/>
      <c r="L32" s="30"/>
      <c r="M32" s="30"/>
      <c r="N32" s="30"/>
      <c r="O32" s="24"/>
    </row>
    <row r="33" spans="1:15" s="15" customFormat="1" ht="18" customHeight="1" x14ac:dyDescent="0.2">
      <c r="A33" s="25"/>
      <c r="B33" s="25"/>
      <c r="C33" s="25"/>
      <c r="D33" s="25"/>
      <c r="E33" s="26"/>
      <c r="F33" s="25"/>
      <c r="G33" s="25"/>
      <c r="H33" s="23"/>
      <c r="I33" s="25"/>
      <c r="J33" s="23"/>
      <c r="K33" s="25"/>
      <c r="L33" s="30"/>
      <c r="M33" s="30"/>
      <c r="N33" s="30"/>
      <c r="O33" s="27"/>
    </row>
    <row r="34" spans="1:15" s="15" customFormat="1" ht="11.25" x14ac:dyDescent="0.2">
      <c r="A34" s="25"/>
      <c r="B34" s="25" t="s">
        <v>47</v>
      </c>
      <c r="C34" s="25"/>
      <c r="D34" s="25"/>
      <c r="E34" s="23" t="str">
        <f>IF(Auswahlwerte!E18=1,"Bitte nachfolgend eine Auswahl treffen!","")</f>
        <v>Bitte nachfolgend eine Auswahl treffen!</v>
      </c>
      <c r="F34" s="25"/>
      <c r="G34" s="25"/>
      <c r="H34" s="23"/>
      <c r="I34" s="25"/>
      <c r="J34" s="23"/>
      <c r="K34" s="25"/>
      <c r="L34" s="28" t="s">
        <v>68</v>
      </c>
      <c r="M34" s="28"/>
      <c r="N34" s="28"/>
      <c r="O34" s="27"/>
    </row>
    <row r="35" spans="1:15" ht="18" customHeight="1" x14ac:dyDescent="0.2">
      <c r="A35" s="21"/>
      <c r="B35" s="21" t="str">
        <f>VLOOKUP(Auswahlwerte!E18,Auswahlwerte!A19:C22,2,FALSE) &amp; VLOOKUP(Auswahlwerte!E18,Auswahlwerte!A19:C22,3,FALSE)</f>
        <v xml:space="preserve">Bitte wählen… </v>
      </c>
      <c r="C35" s="21"/>
      <c r="D35" s="21"/>
      <c r="E35" s="22"/>
      <c r="F35" s="21"/>
      <c r="G35" s="29" t="s">
        <v>34</v>
      </c>
      <c r="H35" s="58">
        <f>IF(Auswahlwerte!E18=3,ROUND(1/12*VorlMonatsnetto,2),0)</f>
        <v>0</v>
      </c>
      <c r="I35" s="21"/>
      <c r="J35" s="23"/>
      <c r="K35" s="21"/>
      <c r="L35" s="28"/>
      <c r="M35" s="28"/>
      <c r="N35" s="28"/>
      <c r="O35" s="24"/>
    </row>
    <row r="36" spans="1:15" s="15" customFormat="1" ht="11.25" x14ac:dyDescent="0.2">
      <c r="A36" s="25"/>
      <c r="B36" s="25"/>
      <c r="C36" s="25"/>
      <c r="D36" s="25"/>
      <c r="E36" s="26"/>
      <c r="F36" s="25"/>
      <c r="G36" s="25"/>
      <c r="H36" s="23"/>
      <c r="I36" s="25"/>
      <c r="J36" s="23"/>
      <c r="K36" s="25"/>
      <c r="L36" s="28"/>
      <c r="M36" s="28"/>
      <c r="N36" s="28"/>
      <c r="O36" s="27"/>
    </row>
    <row r="37" spans="1:15" s="15" customFormat="1" ht="11.25" x14ac:dyDescent="0.2">
      <c r="A37" s="25"/>
      <c r="B37" s="25" t="s">
        <v>50</v>
      </c>
      <c r="C37" s="25"/>
      <c r="D37" s="25"/>
      <c r="E37" s="23" t="str">
        <f>IF(Auswahlwerte!E25=1,"Bitte nachfolgend eine Auswahl treffen!","")</f>
        <v>Bitte nachfolgend eine Auswahl treffen!</v>
      </c>
      <c r="F37" s="25"/>
      <c r="G37" s="25"/>
      <c r="H37" s="23"/>
      <c r="I37" s="25"/>
      <c r="J37" s="23"/>
      <c r="K37" s="25"/>
      <c r="L37" s="28"/>
      <c r="M37" s="28"/>
      <c r="N37" s="28"/>
      <c r="O37" s="27"/>
    </row>
    <row r="38" spans="1:15" ht="18" customHeight="1" x14ac:dyDescent="0.2">
      <c r="A38" s="21"/>
      <c r="B38" s="21" t="str">
        <f>VLOOKUP(Auswahlwerte!E25,Auswahlwerte!A26:C29,2,FALSE) &amp; VLOOKUP(Auswahlwerte!E25,Auswahlwerte!A26:C29,3,FALSE)</f>
        <v xml:space="preserve">Bitte wählen… </v>
      </c>
      <c r="C38" s="21"/>
      <c r="D38" s="21"/>
      <c r="E38" s="22"/>
      <c r="F38" s="21"/>
      <c r="G38" s="29" t="s">
        <v>34</v>
      </c>
      <c r="H38" s="58">
        <f>IF(Auswahlwerte!E25=3,ROUND(1/40*VorlMonatsnetto,2),0)</f>
        <v>0</v>
      </c>
      <c r="I38" s="21"/>
      <c r="J38" s="23"/>
      <c r="K38" s="21"/>
      <c r="L38" s="28"/>
      <c r="M38" s="28"/>
      <c r="N38" s="28"/>
      <c r="O38" s="24"/>
    </row>
    <row r="39" spans="1:15" s="15" customFormat="1" ht="11.25" x14ac:dyDescent="0.2">
      <c r="A39" s="25"/>
      <c r="B39" s="25"/>
      <c r="C39" s="25"/>
      <c r="D39" s="25"/>
      <c r="E39" s="26"/>
      <c r="F39" s="25"/>
      <c r="G39" s="25"/>
      <c r="H39" s="23"/>
      <c r="I39" s="25"/>
      <c r="J39" s="23"/>
      <c r="K39" s="25"/>
      <c r="L39" s="28"/>
      <c r="M39" s="28"/>
      <c r="N39" s="28"/>
      <c r="O39" s="27"/>
    </row>
    <row r="40" spans="1:15" ht="18" customHeight="1" x14ac:dyDescent="0.2">
      <c r="A40" s="21"/>
      <c r="B40" s="21" t="s">
        <v>51</v>
      </c>
      <c r="C40" s="21"/>
      <c r="D40" s="21"/>
      <c r="E40" s="22"/>
      <c r="F40" s="29"/>
      <c r="G40" s="29" t="s">
        <v>34</v>
      </c>
      <c r="H40" s="78">
        <v>0</v>
      </c>
      <c r="I40" s="21"/>
      <c r="J40" s="23"/>
      <c r="K40" s="21"/>
      <c r="L40" s="28"/>
      <c r="M40" s="28"/>
      <c r="N40" s="28"/>
      <c r="O40" s="24"/>
    </row>
    <row r="41" spans="1:15" ht="18" customHeight="1" x14ac:dyDescent="0.2">
      <c r="A41" s="21"/>
      <c r="B41" s="49" t="s">
        <v>52</v>
      </c>
      <c r="C41" s="49"/>
      <c r="D41" s="49"/>
      <c r="E41" s="51"/>
      <c r="F41" s="49"/>
      <c r="G41" s="49"/>
      <c r="H41" s="52">
        <f>VorlMonatsnetto+HochrechWeihnGeld+HochrechUrlaubsgeld+Sonderzuwendung</f>
        <v>0</v>
      </c>
      <c r="I41" s="21"/>
      <c r="J41" s="23"/>
      <c r="K41" s="21"/>
      <c r="L41" s="28"/>
      <c r="M41" s="28"/>
      <c r="N41" s="28"/>
      <c r="O41" s="24"/>
    </row>
    <row r="42" spans="1:15" ht="9.9499999999999993" customHeight="1" x14ac:dyDescent="0.2">
      <c r="A42" s="21"/>
      <c r="B42" s="21"/>
      <c r="C42" s="21"/>
      <c r="D42" s="21"/>
      <c r="E42" s="22"/>
      <c r="F42" s="21"/>
      <c r="G42" s="21"/>
      <c r="H42" s="29"/>
      <c r="I42" s="21"/>
      <c r="J42" s="23"/>
      <c r="K42" s="21"/>
      <c r="L42" s="30"/>
      <c r="M42" s="30"/>
      <c r="N42" s="30"/>
      <c r="O42" s="24"/>
    </row>
    <row r="43" spans="1:15" ht="18" customHeight="1" x14ac:dyDescent="0.2">
      <c r="A43" s="21"/>
      <c r="B43" s="37" t="s">
        <v>87</v>
      </c>
      <c r="C43" s="21"/>
      <c r="D43" s="21"/>
      <c r="E43" s="22"/>
      <c r="F43" s="21"/>
      <c r="G43" s="21"/>
      <c r="H43" s="29"/>
      <c r="I43" s="21"/>
      <c r="J43" s="23"/>
      <c r="K43" s="21"/>
      <c r="L43" s="30"/>
      <c r="M43" s="30"/>
      <c r="N43" s="30"/>
      <c r="O43" s="24"/>
    </row>
    <row r="44" spans="1:15" s="15" customFormat="1" ht="6.75" customHeight="1" x14ac:dyDescent="0.2">
      <c r="A44" s="25"/>
      <c r="B44" s="25"/>
      <c r="C44" s="25"/>
      <c r="D44" s="25"/>
      <c r="E44" s="26"/>
      <c r="F44" s="25"/>
      <c r="G44" s="25"/>
      <c r="H44" s="23"/>
      <c r="I44" s="25"/>
      <c r="J44" s="23"/>
      <c r="K44" s="25"/>
      <c r="L44" s="30"/>
      <c r="M44" s="30"/>
      <c r="N44" s="30"/>
      <c r="O44" s="27"/>
    </row>
    <row r="45" spans="1:15" ht="18" customHeight="1" x14ac:dyDescent="0.2">
      <c r="A45" s="21"/>
      <c r="B45" s="21" t="s">
        <v>62</v>
      </c>
      <c r="C45" s="21"/>
      <c r="D45" s="21"/>
      <c r="E45" s="22"/>
      <c r="F45" s="21"/>
      <c r="G45" s="21"/>
      <c r="H45" s="58">
        <f>Monatsnettoerwerbseinkommen</f>
        <v>0</v>
      </c>
      <c r="I45" s="21"/>
      <c r="J45" s="23"/>
      <c r="K45" s="21"/>
      <c r="L45" s="30"/>
      <c r="M45" s="30"/>
      <c r="N45" s="30"/>
      <c r="O45" s="24"/>
    </row>
    <row r="46" spans="1:15" ht="18" customHeight="1" x14ac:dyDescent="0.2">
      <c r="A46" s="21"/>
      <c r="B46" s="80" t="s">
        <v>54</v>
      </c>
      <c r="C46" s="80"/>
      <c r="D46" s="80"/>
      <c r="E46" s="80"/>
      <c r="F46" s="80"/>
      <c r="G46" s="29" t="s">
        <v>34</v>
      </c>
      <c r="H46" s="77">
        <v>0</v>
      </c>
      <c r="I46" s="21"/>
      <c r="J46" s="23"/>
      <c r="K46" s="21"/>
      <c r="L46" s="28" t="s">
        <v>95</v>
      </c>
      <c r="M46" s="28"/>
      <c r="N46" s="28"/>
      <c r="O46" s="24"/>
    </row>
    <row r="47" spans="1:15" ht="18" customHeight="1" x14ac:dyDescent="0.2">
      <c r="A47" s="21"/>
      <c r="B47" s="80" t="s">
        <v>54</v>
      </c>
      <c r="C47" s="80"/>
      <c r="D47" s="80"/>
      <c r="E47" s="80"/>
      <c r="F47" s="80"/>
      <c r="G47" s="29" t="s">
        <v>34</v>
      </c>
      <c r="H47" s="77">
        <v>0</v>
      </c>
      <c r="I47" s="21"/>
      <c r="J47" s="23"/>
      <c r="K47" s="21"/>
      <c r="L47" s="28"/>
      <c r="M47" s="28"/>
      <c r="N47" s="28"/>
      <c r="O47" s="24"/>
    </row>
    <row r="48" spans="1:15" ht="18" customHeight="1" x14ac:dyDescent="0.2">
      <c r="A48" s="21"/>
      <c r="B48" s="80" t="s">
        <v>54</v>
      </c>
      <c r="C48" s="80"/>
      <c r="D48" s="80"/>
      <c r="E48" s="80"/>
      <c r="F48" s="80"/>
      <c r="G48" s="29" t="s">
        <v>34</v>
      </c>
      <c r="H48" s="77">
        <v>0</v>
      </c>
      <c r="I48" s="21"/>
      <c r="J48" s="23"/>
      <c r="K48" s="21"/>
      <c r="L48" s="28"/>
      <c r="M48" s="28"/>
      <c r="N48" s="28"/>
      <c r="O48" s="24"/>
    </row>
    <row r="49" spans="1:15" ht="18" customHeight="1" x14ac:dyDescent="0.2">
      <c r="A49" s="21"/>
      <c r="B49" s="80" t="s">
        <v>54</v>
      </c>
      <c r="C49" s="80"/>
      <c r="D49" s="80"/>
      <c r="E49" s="80"/>
      <c r="F49" s="80"/>
      <c r="G49" s="29" t="s">
        <v>34</v>
      </c>
      <c r="H49" s="77">
        <v>0</v>
      </c>
      <c r="I49" s="21"/>
      <c r="J49" s="23"/>
      <c r="K49" s="21"/>
      <c r="L49" s="28"/>
      <c r="M49" s="28"/>
      <c r="N49" s="28"/>
      <c r="O49" s="24"/>
    </row>
    <row r="50" spans="1:15" ht="18" customHeight="1" x14ac:dyDescent="0.2">
      <c r="A50" s="21"/>
      <c r="B50" s="80" t="s">
        <v>54</v>
      </c>
      <c r="C50" s="80"/>
      <c r="D50" s="80"/>
      <c r="E50" s="80"/>
      <c r="F50" s="80"/>
      <c r="G50" s="29" t="s">
        <v>34</v>
      </c>
      <c r="H50" s="77">
        <v>0</v>
      </c>
      <c r="I50" s="21"/>
      <c r="J50" s="23"/>
      <c r="K50" s="21"/>
      <c r="L50" s="28"/>
      <c r="M50" s="28"/>
      <c r="N50" s="28"/>
      <c r="O50" s="24"/>
    </row>
    <row r="51" spans="1:15" ht="18" customHeight="1" x14ac:dyDescent="0.2">
      <c r="A51" s="21"/>
      <c r="B51" s="80" t="s">
        <v>54</v>
      </c>
      <c r="C51" s="80"/>
      <c r="D51" s="80"/>
      <c r="E51" s="80"/>
      <c r="F51" s="80"/>
      <c r="G51" s="29" t="s">
        <v>34</v>
      </c>
      <c r="H51" s="78">
        <v>0</v>
      </c>
      <c r="I51" s="21"/>
      <c r="J51" s="23"/>
      <c r="K51" s="21"/>
      <c r="L51" s="28"/>
      <c r="M51" s="28"/>
      <c r="N51" s="28"/>
      <c r="O51" s="24"/>
    </row>
    <row r="52" spans="1:15" ht="18" customHeight="1" x14ac:dyDescent="0.2">
      <c r="A52" s="21"/>
      <c r="B52" s="49" t="s">
        <v>53</v>
      </c>
      <c r="C52" s="49"/>
      <c r="D52" s="49"/>
      <c r="E52" s="51"/>
      <c r="F52" s="49"/>
      <c r="G52" s="49"/>
      <c r="H52" s="52">
        <f>SUM(H45:H51)</f>
        <v>0</v>
      </c>
      <c r="I52" s="21"/>
      <c r="J52" s="23"/>
      <c r="K52" s="21"/>
      <c r="L52" s="28"/>
      <c r="M52" s="28"/>
      <c r="N52" s="28"/>
      <c r="O52" s="24"/>
    </row>
    <row r="53" spans="1:15" ht="18" customHeight="1" x14ac:dyDescent="0.2">
      <c r="A53" s="21"/>
      <c r="B53" s="21"/>
      <c r="C53" s="21"/>
      <c r="D53" s="21"/>
      <c r="E53" s="22"/>
      <c r="F53" s="21"/>
      <c r="G53" s="21"/>
      <c r="H53" s="29"/>
      <c r="I53" s="21"/>
      <c r="J53" s="23"/>
      <c r="K53" s="21"/>
      <c r="L53" s="30"/>
      <c r="M53" s="30"/>
      <c r="N53" s="30"/>
      <c r="O53" s="24"/>
    </row>
    <row r="54" spans="1:15" ht="18" customHeight="1" x14ac:dyDescent="0.2">
      <c r="A54" s="21"/>
      <c r="B54" s="21" t="s">
        <v>60</v>
      </c>
      <c r="C54" s="21"/>
      <c r="D54" s="21"/>
      <c r="E54" s="22"/>
      <c r="F54" s="21"/>
      <c r="G54" s="21"/>
      <c r="H54" s="29"/>
      <c r="I54" s="21"/>
      <c r="J54" s="23"/>
      <c r="K54" s="21"/>
      <c r="L54" s="30"/>
      <c r="M54" s="30"/>
      <c r="N54" s="30"/>
      <c r="O54" s="24"/>
    </row>
    <row r="55" spans="1:15" ht="18" customHeight="1" x14ac:dyDescent="0.2">
      <c r="A55" s="21"/>
      <c r="B55" s="21" t="s">
        <v>55</v>
      </c>
      <c r="C55" s="73" t="s">
        <v>61</v>
      </c>
      <c r="D55" s="73"/>
      <c r="E55" s="73"/>
      <c r="F55" s="73"/>
      <c r="G55" s="29" t="s">
        <v>35</v>
      </c>
      <c r="H55" s="77">
        <v>0</v>
      </c>
      <c r="I55" s="21"/>
      <c r="J55" s="23"/>
      <c r="K55" s="21"/>
      <c r="L55" s="28" t="s">
        <v>96</v>
      </c>
      <c r="M55" s="28"/>
      <c r="N55" s="28"/>
      <c r="O55" s="24"/>
    </row>
    <row r="56" spans="1:15" ht="18" customHeight="1" x14ac:dyDescent="0.2">
      <c r="A56" s="21"/>
      <c r="B56" s="21" t="s">
        <v>56</v>
      </c>
      <c r="C56" s="73" t="s">
        <v>61</v>
      </c>
      <c r="D56" s="73"/>
      <c r="E56" s="73"/>
      <c r="F56" s="73"/>
      <c r="G56" s="29" t="s">
        <v>35</v>
      </c>
      <c r="H56" s="77">
        <v>0</v>
      </c>
      <c r="I56" s="21"/>
      <c r="J56" s="23"/>
      <c r="K56" s="21"/>
      <c r="L56" s="28"/>
      <c r="M56" s="28"/>
      <c r="N56" s="28"/>
      <c r="O56" s="24"/>
    </row>
    <row r="57" spans="1:15" ht="18" customHeight="1" x14ac:dyDescent="0.2">
      <c r="A57" s="21"/>
      <c r="B57" s="21" t="s">
        <v>57</v>
      </c>
      <c r="C57" s="73" t="s">
        <v>61</v>
      </c>
      <c r="D57" s="73"/>
      <c r="E57" s="73"/>
      <c r="F57" s="73"/>
      <c r="G57" s="29" t="s">
        <v>35</v>
      </c>
      <c r="H57" s="77">
        <v>0</v>
      </c>
      <c r="I57" s="21"/>
      <c r="J57" s="23"/>
      <c r="K57" s="21"/>
      <c r="L57" s="28"/>
      <c r="M57" s="28"/>
      <c r="N57" s="28"/>
      <c r="O57" s="24"/>
    </row>
    <row r="58" spans="1:15" ht="18" customHeight="1" x14ac:dyDescent="0.2">
      <c r="A58" s="21"/>
      <c r="B58" s="21" t="s">
        <v>58</v>
      </c>
      <c r="C58" s="73" t="s">
        <v>61</v>
      </c>
      <c r="D58" s="73"/>
      <c r="E58" s="73"/>
      <c r="F58" s="73"/>
      <c r="G58" s="29" t="s">
        <v>35</v>
      </c>
      <c r="H58" s="78">
        <v>0</v>
      </c>
      <c r="I58" s="21"/>
      <c r="J58" s="23"/>
      <c r="K58" s="21"/>
      <c r="L58" s="28"/>
      <c r="M58" s="28"/>
      <c r="N58" s="28"/>
      <c r="O58" s="24"/>
    </row>
    <row r="59" spans="1:15" ht="18" customHeight="1" x14ac:dyDescent="0.2">
      <c r="A59" s="21"/>
      <c r="B59" s="49" t="s">
        <v>59</v>
      </c>
      <c r="C59" s="49"/>
      <c r="D59" s="49"/>
      <c r="E59" s="51"/>
      <c r="F59" s="49"/>
      <c r="G59" s="49"/>
      <c r="H59" s="52">
        <f>MonatseinkommenGesamt-SUM(H55:H58)</f>
        <v>0</v>
      </c>
      <c r="I59" s="21"/>
      <c r="J59" s="23"/>
      <c r="K59" s="21"/>
      <c r="L59" s="30"/>
      <c r="M59" s="30"/>
      <c r="N59" s="30"/>
      <c r="O59" s="24"/>
    </row>
    <row r="60" spans="1:15" s="15" customFormat="1" ht="18" customHeight="1" x14ac:dyDescent="0.2">
      <c r="A60" s="25"/>
      <c r="B60" s="25"/>
      <c r="C60" s="25"/>
      <c r="D60" s="25"/>
      <c r="E60" s="26"/>
      <c r="F60" s="25"/>
      <c r="G60" s="25"/>
      <c r="H60" s="23"/>
      <c r="I60" s="25"/>
      <c r="J60" s="23"/>
      <c r="K60" s="25"/>
      <c r="L60" s="30"/>
      <c r="M60" s="30"/>
      <c r="N60" s="30"/>
      <c r="O60" s="27"/>
    </row>
    <row r="61" spans="1:15" s="19" customFormat="1" ht="18" customHeight="1" x14ac:dyDescent="0.2">
      <c r="A61" s="49"/>
      <c r="B61" s="59" t="str">
        <f>"davon " &amp; Einkommensanteil &amp; "% gem. § 94 Abs. 6 SGB VIII als Kostenbeitrag einzusetzen"</f>
        <v>davon 75% gem. § 94 Abs. 6 SGB VIII als Kostenbeitrag einzusetzen</v>
      </c>
      <c r="C61" s="49"/>
      <c r="D61" s="49"/>
      <c r="E61" s="51"/>
      <c r="F61" s="49"/>
      <c r="G61" s="49"/>
      <c r="H61" s="52">
        <f>IF(VerbleibendesEinkommen&gt;0,VerbleibendesEinkommen*Einkommensanteil/100,0)</f>
        <v>0</v>
      </c>
      <c r="I61" s="49"/>
      <c r="J61" s="54"/>
      <c r="K61" s="49"/>
      <c r="L61" s="28" t="s">
        <v>91</v>
      </c>
      <c r="M61" s="28"/>
      <c r="N61" s="28"/>
      <c r="O61" s="55"/>
    </row>
    <row r="62" spans="1:15" s="19" customFormat="1" ht="18" customHeight="1" x14ac:dyDescent="0.2">
      <c r="A62" s="49"/>
      <c r="B62" s="59"/>
      <c r="C62" s="49"/>
      <c r="D62" s="49"/>
      <c r="E62" s="51"/>
      <c r="F62" s="49"/>
      <c r="G62" s="49"/>
      <c r="H62" s="52"/>
      <c r="I62" s="49"/>
      <c r="J62" s="54"/>
      <c r="K62" s="49"/>
      <c r="L62" s="28"/>
      <c r="M62" s="28"/>
      <c r="N62" s="28"/>
      <c r="O62" s="55"/>
    </row>
    <row r="63" spans="1:15" ht="18" customHeight="1" x14ac:dyDescent="0.2">
      <c r="A63" s="21"/>
      <c r="B63" s="21"/>
      <c r="C63" s="21"/>
      <c r="D63" s="21"/>
      <c r="E63" s="22"/>
      <c r="F63" s="21"/>
      <c r="G63" s="21"/>
      <c r="H63" s="29"/>
      <c r="I63" s="21"/>
      <c r="J63" s="23"/>
      <c r="K63" s="21"/>
      <c r="L63" s="30"/>
      <c r="M63" s="30"/>
      <c r="N63" s="30"/>
      <c r="O63" s="24"/>
    </row>
    <row r="64" spans="1:15" ht="18" customHeight="1" x14ac:dyDescent="0.2">
      <c r="A64" s="21"/>
      <c r="B64" s="37" t="s">
        <v>85</v>
      </c>
      <c r="C64" s="21"/>
      <c r="D64" s="21"/>
      <c r="E64" s="22"/>
      <c r="F64" s="21"/>
      <c r="G64" s="21"/>
      <c r="H64" s="29"/>
      <c r="I64" s="21"/>
      <c r="J64" s="23"/>
      <c r="K64" s="21"/>
      <c r="L64" s="36" t="s">
        <v>93</v>
      </c>
      <c r="M64" s="36"/>
      <c r="N64" s="36"/>
      <c r="O64" s="24"/>
    </row>
    <row r="65" spans="1:15" s="15" customFormat="1" ht="11.1" customHeight="1" x14ac:dyDescent="0.2">
      <c r="A65" s="25"/>
      <c r="B65" s="25"/>
      <c r="C65" s="25"/>
      <c r="D65" s="25"/>
      <c r="E65" s="26"/>
      <c r="F65" s="25"/>
      <c r="G65" s="25"/>
      <c r="H65" s="23"/>
      <c r="I65" s="25"/>
      <c r="J65" s="23"/>
      <c r="K65" s="25"/>
      <c r="L65" s="36"/>
      <c r="M65" s="36"/>
      <c r="N65" s="36"/>
      <c r="O65" s="27"/>
    </row>
    <row r="66" spans="1:15" s="15" customFormat="1" ht="18" customHeight="1" x14ac:dyDescent="0.2">
      <c r="A66" s="25"/>
      <c r="B66" s="21" t="str">
        <f xml:space="preserve"> Einkommensanteil&amp; "% des nach § 94 Abs. 6 SGB VIII maßgeblichen Einkommens"</f>
        <v>75% des nach § 94 Abs. 6 SGB VIII maßgeblichen Einkommens</v>
      </c>
      <c r="C66" s="21"/>
      <c r="D66" s="60"/>
      <c r="E66" s="26"/>
      <c r="F66" s="25"/>
      <c r="G66" s="25"/>
      <c r="H66" s="52">
        <f>MaßgebEinkommen</f>
        <v>0</v>
      </c>
      <c r="I66" s="25"/>
      <c r="J66" s="23"/>
      <c r="K66" s="25"/>
      <c r="L66" s="36"/>
      <c r="M66" s="36"/>
      <c r="N66" s="36"/>
      <c r="O66" s="27"/>
    </row>
    <row r="67" spans="1:15" s="15" customFormat="1" ht="11.1" customHeight="1" x14ac:dyDescent="0.2">
      <c r="A67" s="25"/>
      <c r="B67" s="25"/>
      <c r="C67" s="25"/>
      <c r="D67" s="25"/>
      <c r="E67" s="26"/>
      <c r="F67" s="25"/>
      <c r="G67" s="25"/>
      <c r="H67" s="23"/>
      <c r="I67" s="25"/>
      <c r="J67" s="23"/>
      <c r="K67" s="25"/>
      <c r="L67" s="36"/>
      <c r="M67" s="36"/>
      <c r="N67" s="36"/>
      <c r="O67" s="27"/>
    </row>
    <row r="68" spans="1:15" s="15" customFormat="1" ht="11.1" customHeight="1" x14ac:dyDescent="0.2">
      <c r="A68" s="25"/>
      <c r="B68" s="25" t="s">
        <v>98</v>
      </c>
      <c r="C68" s="25"/>
      <c r="D68" s="25"/>
      <c r="E68" s="23" t="str">
        <f>IF(Auswahlwerte!E33=1,"Bitte nachfolgend eine Auswahl treffen!","")</f>
        <v>Bitte nachfolgend eine Auswahl treffen!</v>
      </c>
      <c r="F68" s="25"/>
      <c r="G68" s="25"/>
      <c r="H68" s="23"/>
      <c r="I68" s="25"/>
      <c r="J68" s="23"/>
      <c r="K68" s="25"/>
      <c r="L68" s="36"/>
      <c r="M68" s="36"/>
      <c r="N68" s="36"/>
      <c r="O68" s="27"/>
    </row>
    <row r="69" spans="1:15" s="15" customFormat="1" ht="18" customHeight="1" x14ac:dyDescent="0.2">
      <c r="A69" s="25"/>
      <c r="B69" s="21" t="str">
        <f>VLOOKUP(Auswahlwerte!E33,Auswahlwerte!A33:B35,2,FALSE)</f>
        <v>Bitte wählen…</v>
      </c>
      <c r="C69" s="25"/>
      <c r="D69" s="21"/>
      <c r="E69" s="26"/>
      <c r="F69" s="25"/>
      <c r="G69" s="29" t="s">
        <v>35</v>
      </c>
      <c r="H69" s="78">
        <v>0</v>
      </c>
      <c r="I69" s="25"/>
      <c r="J69" s="23"/>
      <c r="K69" s="25"/>
      <c r="L69" s="36"/>
      <c r="M69" s="36"/>
      <c r="N69" s="36"/>
      <c r="O69" s="27"/>
    </row>
    <row r="70" spans="1:15" s="15" customFormat="1" ht="11.1" customHeight="1" x14ac:dyDescent="0.2">
      <c r="A70" s="25"/>
      <c r="B70" s="25"/>
      <c r="C70" s="25"/>
      <c r="D70" s="25"/>
      <c r="E70" s="26"/>
      <c r="F70" s="25"/>
      <c r="G70" s="25"/>
      <c r="H70" s="23"/>
      <c r="I70" s="25"/>
      <c r="J70" s="23"/>
      <c r="K70" s="25"/>
      <c r="L70" s="30"/>
      <c r="M70" s="30"/>
      <c r="N70" s="30"/>
      <c r="O70" s="27"/>
    </row>
    <row r="71" spans="1:15" ht="18" customHeight="1" x14ac:dyDescent="0.2">
      <c r="A71" s="21"/>
      <c r="B71" s="49" t="s">
        <v>64</v>
      </c>
      <c r="C71" s="21"/>
      <c r="D71" s="21"/>
      <c r="E71" s="22"/>
      <c r="F71" s="21"/>
      <c r="G71" s="21"/>
      <c r="H71" s="52" t="str">
        <f>IF(Auswahlwerte!E33&lt;&gt;1,IF(H66-Schmälerung1&gt;0,H66-Schmälerung1,0),"")</f>
        <v/>
      </c>
      <c r="I71" s="21"/>
      <c r="J71" s="23"/>
      <c r="K71" s="21"/>
      <c r="L71" s="28" t="s">
        <v>92</v>
      </c>
      <c r="M71" s="28"/>
      <c r="N71" s="28"/>
      <c r="O71" s="24"/>
    </row>
    <row r="72" spans="1:15" ht="18" customHeight="1" x14ac:dyDescent="0.2">
      <c r="A72" s="21"/>
      <c r="B72" s="21"/>
      <c r="C72" s="21"/>
      <c r="D72" s="21"/>
      <c r="E72" s="22"/>
      <c r="F72" s="21"/>
      <c r="G72" s="21"/>
      <c r="H72" s="29"/>
      <c r="I72" s="21"/>
      <c r="J72" s="23"/>
      <c r="K72" s="21"/>
      <c r="L72" s="30"/>
      <c r="M72" s="30"/>
      <c r="N72" s="30"/>
      <c r="O72" s="24"/>
    </row>
    <row r="73" spans="1:15" ht="18" customHeight="1" x14ac:dyDescent="0.2">
      <c r="A73" s="21"/>
      <c r="B73" s="37" t="s">
        <v>66</v>
      </c>
      <c r="C73" s="21"/>
      <c r="D73" s="21"/>
      <c r="E73" s="22"/>
      <c r="F73" s="21"/>
      <c r="G73" s="21"/>
      <c r="H73" s="29"/>
      <c r="I73" s="21"/>
      <c r="J73" s="23"/>
      <c r="K73" s="21"/>
      <c r="L73" s="30"/>
      <c r="M73" s="30"/>
      <c r="N73" s="30"/>
      <c r="O73" s="24"/>
    </row>
    <row r="74" spans="1:15" ht="18" customHeight="1" x14ac:dyDescent="0.2">
      <c r="A74" s="21"/>
      <c r="B74" s="81"/>
      <c r="C74" s="81"/>
      <c r="D74" s="81"/>
      <c r="E74" s="81"/>
      <c r="F74" s="81"/>
      <c r="G74" s="81"/>
      <c r="H74" s="81"/>
      <c r="I74" s="21"/>
      <c r="J74" s="23"/>
      <c r="K74" s="21"/>
      <c r="L74" s="28" t="s">
        <v>94</v>
      </c>
      <c r="M74" s="28"/>
      <c r="N74" s="28"/>
      <c r="O74" s="24"/>
    </row>
    <row r="75" spans="1:15" ht="18" customHeight="1" x14ac:dyDescent="0.2">
      <c r="A75" s="21"/>
      <c r="B75" s="81"/>
      <c r="C75" s="81"/>
      <c r="D75" s="81"/>
      <c r="E75" s="81"/>
      <c r="F75" s="81"/>
      <c r="G75" s="81"/>
      <c r="H75" s="81"/>
      <c r="I75" s="21"/>
      <c r="J75" s="23"/>
      <c r="K75" s="21"/>
      <c r="L75" s="28"/>
      <c r="M75" s="28"/>
      <c r="N75" s="28"/>
      <c r="O75" s="24"/>
    </row>
    <row r="76" spans="1:15" ht="18" customHeight="1" x14ac:dyDescent="0.2">
      <c r="A76" s="21"/>
      <c r="B76" s="81"/>
      <c r="C76" s="81"/>
      <c r="D76" s="81"/>
      <c r="E76" s="81"/>
      <c r="F76" s="81"/>
      <c r="G76" s="81"/>
      <c r="H76" s="81"/>
      <c r="I76" s="21"/>
      <c r="J76" s="23"/>
      <c r="K76" s="21"/>
      <c r="L76" s="28"/>
      <c r="M76" s="28"/>
      <c r="N76" s="28"/>
      <c r="O76" s="24"/>
    </row>
    <row r="77" spans="1:15" ht="18" customHeight="1" x14ac:dyDescent="0.2">
      <c r="A77" s="21"/>
      <c r="B77" s="81"/>
      <c r="C77" s="81"/>
      <c r="D77" s="81"/>
      <c r="E77" s="81"/>
      <c r="F77" s="81"/>
      <c r="G77" s="81"/>
      <c r="H77" s="81"/>
      <c r="I77" s="21"/>
      <c r="J77" s="23"/>
      <c r="K77" s="21"/>
      <c r="L77" s="28"/>
      <c r="M77" s="28"/>
      <c r="N77" s="28"/>
      <c r="O77" s="24"/>
    </row>
    <row r="78" spans="1:15" ht="18" customHeight="1" x14ac:dyDescent="0.2">
      <c r="A78" s="21"/>
      <c r="B78" s="81"/>
      <c r="C78" s="81"/>
      <c r="D78" s="81"/>
      <c r="E78" s="81"/>
      <c r="F78" s="81"/>
      <c r="G78" s="81"/>
      <c r="H78" s="81"/>
      <c r="I78" s="21"/>
      <c r="J78" s="23"/>
      <c r="K78" s="21"/>
      <c r="L78" s="28"/>
      <c r="M78" s="28"/>
      <c r="N78" s="28"/>
      <c r="O78" s="24"/>
    </row>
    <row r="79" spans="1:15" ht="18" customHeight="1" x14ac:dyDescent="0.2">
      <c r="A79" s="21"/>
      <c r="B79" s="81"/>
      <c r="C79" s="81"/>
      <c r="D79" s="81"/>
      <c r="E79" s="81"/>
      <c r="F79" s="81"/>
      <c r="G79" s="81"/>
      <c r="H79" s="81"/>
      <c r="I79" s="21"/>
      <c r="J79" s="23"/>
      <c r="K79" s="21"/>
      <c r="L79" s="28"/>
      <c r="M79" s="28"/>
      <c r="N79" s="28"/>
      <c r="O79" s="24"/>
    </row>
    <row r="80" spans="1:15" ht="18" customHeight="1" x14ac:dyDescent="0.2">
      <c r="A80" s="21"/>
      <c r="B80" s="81"/>
      <c r="C80" s="81"/>
      <c r="D80" s="81"/>
      <c r="E80" s="81"/>
      <c r="F80" s="81"/>
      <c r="G80" s="81"/>
      <c r="H80" s="81"/>
      <c r="I80" s="21"/>
      <c r="J80" s="23"/>
      <c r="K80" s="21"/>
      <c r="L80" s="28"/>
      <c r="M80" s="28"/>
      <c r="N80" s="28"/>
      <c r="O80" s="24"/>
    </row>
    <row r="81" spans="1:15" ht="18" customHeight="1" x14ac:dyDescent="0.2">
      <c r="A81" s="21"/>
      <c r="B81" s="81"/>
      <c r="C81" s="81"/>
      <c r="D81" s="81"/>
      <c r="E81" s="81"/>
      <c r="F81" s="81"/>
      <c r="G81" s="81"/>
      <c r="H81" s="81"/>
      <c r="I81" s="21"/>
      <c r="J81" s="23"/>
      <c r="K81" s="21"/>
      <c r="L81" s="28"/>
      <c r="M81" s="28"/>
      <c r="N81" s="28"/>
      <c r="O81" s="24"/>
    </row>
    <row r="82" spans="1:15" ht="18" customHeight="1" x14ac:dyDescent="0.2">
      <c r="A82" s="21"/>
      <c r="B82" s="21"/>
      <c r="C82" s="21"/>
      <c r="D82" s="21"/>
      <c r="E82" s="22"/>
      <c r="F82" s="21"/>
      <c r="G82" s="21"/>
      <c r="H82" s="29"/>
      <c r="I82" s="21"/>
      <c r="J82" s="23"/>
      <c r="K82" s="21"/>
      <c r="L82" s="30"/>
      <c r="M82" s="30"/>
      <c r="N82" s="30"/>
      <c r="O82" s="24"/>
    </row>
    <row r="83" spans="1:15" ht="18" customHeight="1" x14ac:dyDescent="0.2">
      <c r="A83" s="21"/>
      <c r="B83" s="21"/>
      <c r="C83" s="21"/>
      <c r="D83" s="21"/>
      <c r="E83" s="22"/>
      <c r="F83" s="21"/>
      <c r="G83" s="21"/>
      <c r="H83" s="29"/>
      <c r="I83" s="21"/>
      <c r="J83" s="23"/>
      <c r="K83" s="21"/>
      <c r="L83" s="30"/>
      <c r="M83" s="30"/>
      <c r="N83" s="30"/>
      <c r="O83" s="24"/>
    </row>
    <row r="84" spans="1:15" ht="18" customHeight="1" x14ac:dyDescent="0.2">
      <c r="A84" s="21"/>
      <c r="B84" s="61"/>
      <c r="C84" s="21"/>
      <c r="D84" s="21"/>
      <c r="E84" s="22"/>
      <c r="F84" s="21"/>
      <c r="G84" s="21"/>
      <c r="H84" s="29"/>
      <c r="I84" s="21"/>
      <c r="J84" s="23"/>
      <c r="K84" s="21"/>
      <c r="L84" s="30"/>
      <c r="M84" s="30"/>
      <c r="N84" s="30"/>
      <c r="O84" s="24"/>
    </row>
    <row r="85" spans="1:15" ht="18" customHeight="1" x14ac:dyDescent="0.2">
      <c r="A85" s="21"/>
      <c r="B85" s="25" t="s">
        <v>65</v>
      </c>
      <c r="C85" s="21"/>
      <c r="D85" s="21"/>
      <c r="E85" s="22"/>
      <c r="F85" s="21"/>
      <c r="G85" s="21"/>
      <c r="H85" s="29"/>
      <c r="I85" s="21"/>
      <c r="J85" s="23"/>
      <c r="K85" s="21"/>
      <c r="L85" s="30"/>
      <c r="M85" s="30"/>
      <c r="N85" s="30"/>
      <c r="O85" s="24"/>
    </row>
    <row r="86" spans="1:15" ht="12.75" x14ac:dyDescent="0.2">
      <c r="A86" s="21"/>
      <c r="B86" s="21"/>
      <c r="C86" s="21"/>
      <c r="D86" s="21"/>
      <c r="E86" s="22"/>
      <c r="F86" s="21"/>
      <c r="G86" s="21"/>
      <c r="H86" s="29"/>
      <c r="I86" s="21"/>
      <c r="J86" s="23"/>
      <c r="K86" s="21"/>
      <c r="L86" s="30"/>
      <c r="M86" s="30"/>
      <c r="N86" s="30"/>
      <c r="O86" s="24"/>
    </row>
  </sheetData>
  <sheetProtection sheet="1" objects="1" scenarios="1"/>
  <mergeCells count="32">
    <mergeCell ref="B47:F47"/>
    <mergeCell ref="B48:F48"/>
    <mergeCell ref="B49:F49"/>
    <mergeCell ref="B50:F50"/>
    <mergeCell ref="B51:F51"/>
    <mergeCell ref="B7:C7"/>
    <mergeCell ref="B10:C10"/>
    <mergeCell ref="G7:H7"/>
    <mergeCell ref="B4:H4"/>
    <mergeCell ref="N1:O1"/>
    <mergeCell ref="B1:E1"/>
    <mergeCell ref="L46:N52"/>
    <mergeCell ref="L55:N58"/>
    <mergeCell ref="L34:N41"/>
    <mergeCell ref="L7:N11"/>
    <mergeCell ref="L3:N4"/>
    <mergeCell ref="L74:N81"/>
    <mergeCell ref="G6:H6"/>
    <mergeCell ref="B74:H81"/>
    <mergeCell ref="C58:F58"/>
    <mergeCell ref="C55:F55"/>
    <mergeCell ref="C56:F56"/>
    <mergeCell ref="F32:G32"/>
    <mergeCell ref="G10:H10"/>
    <mergeCell ref="L61:N62"/>
    <mergeCell ref="L64:N69"/>
    <mergeCell ref="L18:N24"/>
    <mergeCell ref="L25:N30"/>
    <mergeCell ref="L15:N16"/>
    <mergeCell ref="C57:F57"/>
    <mergeCell ref="L71:N71"/>
    <mergeCell ref="B46:F46"/>
  </mergeCells>
  <phoneticPr fontId="6" type="noConversion"/>
  <conditionalFormatting sqref="B19:B20">
    <cfRule type="cellIs" dxfId="13" priority="16" stopIfTrue="1" operator="equal">
      <formula>"Sonstige Erwerbseinkünfte"</formula>
    </cfRule>
    <cfRule type="cellIs" dxfId="12" priority="17" stopIfTrue="1" operator="notEqual">
      <formula>"Sonstige Erwerbseinkünfte"</formula>
    </cfRule>
  </conditionalFormatting>
  <conditionalFormatting sqref="B28:B29">
    <cfRule type="cellIs" dxfId="11" priority="18" stopIfTrue="1" operator="equal">
      <formula>"Sonstige Abzüge"</formula>
    </cfRule>
    <cfRule type="cellIs" dxfId="10" priority="19" stopIfTrue="1" operator="notEqual">
      <formula>"Sonstige Abzüge"</formula>
    </cfRule>
  </conditionalFormatting>
  <conditionalFormatting sqref="C55:F58">
    <cfRule type="cellIs" dxfId="9" priority="22" stopIfTrue="1" operator="equal">
      <formula>"Bezeichnung"</formula>
    </cfRule>
    <cfRule type="cellIs" dxfId="8" priority="23" stopIfTrue="1" operator="notEqual">
      <formula>"Bezeichnung"</formula>
    </cfRule>
  </conditionalFormatting>
  <conditionalFormatting sqref="E68 E37 E34">
    <cfRule type="cellIs" dxfId="7" priority="10" stopIfTrue="1" operator="equal">
      <formula>"Bitte nachfolgend eine Auswahl treffen!"</formula>
    </cfRule>
  </conditionalFormatting>
  <conditionalFormatting sqref="B46">
    <cfRule type="cellIs" dxfId="6" priority="6" stopIfTrue="1" operator="equal">
      <formula>"Sonstige Einkünfte"</formula>
    </cfRule>
    <cfRule type="cellIs" dxfId="5" priority="7" stopIfTrue="1" operator="notEqual">
      <formula>"Sonstige Einkünfte"</formula>
    </cfRule>
  </conditionalFormatting>
  <conditionalFormatting sqref="B47:B51">
    <cfRule type="cellIs" dxfId="4" priority="4" stopIfTrue="1" operator="equal">
      <formula>"Sonstige Einkünfte"</formula>
    </cfRule>
    <cfRule type="cellIs" dxfId="3" priority="5" stopIfTrue="1" operator="notEqual">
      <formula>"Sonstige Einkünfte"</formula>
    </cfRule>
  </conditionalFormatting>
  <conditionalFormatting sqref="D18:D20 H18:H29 H40 H46:H51 H55:H58 H69">
    <cfRule type="cellIs" dxfId="2" priority="1" operator="lessThan">
      <formula>0</formula>
    </cfRule>
    <cfRule type="cellIs" dxfId="1" priority="2" operator="greaterThan">
      <formula>0</formula>
    </cfRule>
    <cfRule type="cellIs" dxfId="0" priority="3" operator="equal">
      <formula>0</formula>
    </cfRule>
  </conditionalFormatting>
  <dataValidations count="2">
    <dataValidation type="date" operator="greaterThan" allowBlank="1" showInputMessage="1" showErrorMessage="1" errorTitle="Bis-Datum" error="Das Bis-Datum muss größer als das Von-Datum sein." sqref="E15" xr:uid="{00000000-0002-0000-0000-000000000000}">
      <formula1>D15</formula1>
    </dataValidation>
    <dataValidation type="date" allowBlank="1" showInputMessage="1" showErrorMessage="1" errorTitle="Festsetzung ab" error="Das Datum darf nicht vor dem 04.12.2013 liegen!" sqref="E10" xr:uid="{00000000-0002-0000-0000-000001000000}">
      <formula1>41612</formula1>
      <formula2>2958465</formula2>
    </dataValidation>
  </dataValidations>
  <hyperlinks>
    <hyperlink ref="N1" r:id="rId1" xr:uid="{E1E24F5F-05DC-4269-AE2B-68A4C5DD8F56}"/>
  </hyperlinks>
  <pageMargins left="0.98425196850393704" right="0.19685039370078741" top="0.35433070866141736" bottom="0.59055118110236227" header="0.27559055118110237" footer="0.31496062992125984"/>
  <pageSetup paperSize="9" scale="80" orientation="portrait" blackAndWhite="1" r:id="rId2"/>
  <headerFooter alignWithMargins="0">
    <oddFooter>&amp;R&amp;8&amp;F
Seite &amp;P/&amp;N</oddFooter>
  </headerFooter>
  <rowBreaks count="1" manualBreakCount="1">
    <brk id="6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print="0" autoLine="0" autoPict="0">
                <anchor moveWithCells="1">
                  <from>
                    <xdr:col>1</xdr:col>
                    <xdr:colOff>0</xdr:colOff>
                    <xdr:row>34</xdr:row>
                    <xdr:rowOff>0</xdr:rowOff>
                  </from>
                  <to>
                    <xdr:col>5</xdr:col>
                    <xdr:colOff>619125</xdr:colOff>
                    <xdr:row>35</xdr:row>
                    <xdr:rowOff>0</xdr:rowOff>
                  </to>
                </anchor>
              </controlPr>
            </control>
          </mc:Choice>
        </mc:AlternateContent>
        <mc:AlternateContent xmlns:mc="http://schemas.openxmlformats.org/markup-compatibility/2006">
          <mc:Choice Requires="x14">
            <control shapeId="1027" r:id="rId6" name="Drop Down 3">
              <controlPr defaultSize="0" print="0" autoLine="0" autoPict="0">
                <anchor moveWithCells="1">
                  <from>
                    <xdr:col>1</xdr:col>
                    <xdr:colOff>0</xdr:colOff>
                    <xdr:row>37</xdr:row>
                    <xdr:rowOff>0</xdr:rowOff>
                  </from>
                  <to>
                    <xdr:col>5</xdr:col>
                    <xdr:colOff>619125</xdr:colOff>
                    <xdr:row>38</xdr:row>
                    <xdr:rowOff>0</xdr:rowOff>
                  </to>
                </anchor>
              </controlPr>
            </control>
          </mc:Choice>
        </mc:AlternateContent>
        <mc:AlternateContent xmlns:mc="http://schemas.openxmlformats.org/markup-compatibility/2006">
          <mc:Choice Requires="x14">
            <control shapeId="1034" r:id="rId7" name="Drop Down 10">
              <controlPr defaultSize="0" print="0" autoLine="0" autoPict="0">
                <anchor moveWithCells="1">
                  <from>
                    <xdr:col>1</xdr:col>
                    <xdr:colOff>0</xdr:colOff>
                    <xdr:row>68</xdr:row>
                    <xdr:rowOff>0</xdr:rowOff>
                  </from>
                  <to>
                    <xdr:col>6</xdr:col>
                    <xdr:colOff>0</xdr:colOff>
                    <xdr:row>69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pane ySplit="1" topLeftCell="A11" activePane="bottomLeft" state="frozenSplit"/>
      <selection pane="bottomLeft" activeCell="D38" sqref="D38"/>
    </sheetView>
  </sheetViews>
  <sheetFormatPr baseColWidth="10" defaultRowHeight="12.75" x14ac:dyDescent="0.2"/>
  <cols>
    <col min="1" max="1" width="25.28515625" style="3" customWidth="1"/>
    <col min="2" max="2" width="96" bestFit="1" customWidth="1"/>
    <col min="3" max="3" width="34" bestFit="1" customWidth="1"/>
    <col min="4" max="4" width="5.28515625" customWidth="1"/>
    <col min="5" max="5" width="11.5703125" bestFit="1" customWidth="1"/>
  </cols>
  <sheetData>
    <row r="1" spans="1:5" s="1" customFormat="1" x14ac:dyDescent="0.2">
      <c r="A1" s="2" t="s">
        <v>7</v>
      </c>
      <c r="B1" s="1" t="s">
        <v>8</v>
      </c>
      <c r="C1" s="1" t="s">
        <v>46</v>
      </c>
      <c r="D1" s="1" t="s">
        <v>9</v>
      </c>
      <c r="E1" s="1" t="s">
        <v>10</v>
      </c>
    </row>
    <row r="3" spans="1:5" s="1" customFormat="1" x14ac:dyDescent="0.2">
      <c r="A3" s="2" t="s">
        <v>36</v>
      </c>
    </row>
    <row r="4" spans="1:5" x14ac:dyDescent="0.2">
      <c r="A4" s="3">
        <v>1</v>
      </c>
      <c r="B4" t="s">
        <v>11</v>
      </c>
    </row>
    <row r="5" spans="1:5" x14ac:dyDescent="0.2">
      <c r="A5" s="3">
        <v>2</v>
      </c>
      <c r="B5" t="s">
        <v>12</v>
      </c>
    </row>
    <row r="6" spans="1:5" x14ac:dyDescent="0.2">
      <c r="A6" s="3">
        <v>3</v>
      </c>
      <c r="B6" t="s">
        <v>13</v>
      </c>
    </row>
    <row r="7" spans="1:5" x14ac:dyDescent="0.2">
      <c r="A7" s="3">
        <v>4</v>
      </c>
      <c r="B7" t="s">
        <v>14</v>
      </c>
    </row>
    <row r="8" spans="1:5" x14ac:dyDescent="0.2">
      <c r="A8" s="3">
        <v>5</v>
      </c>
      <c r="B8" t="s">
        <v>15</v>
      </c>
    </row>
    <row r="9" spans="1:5" x14ac:dyDescent="0.2">
      <c r="A9" s="3">
        <v>6</v>
      </c>
      <c r="B9" t="s">
        <v>16</v>
      </c>
    </row>
    <row r="10" spans="1:5" x14ac:dyDescent="0.2">
      <c r="A10" s="3">
        <v>7</v>
      </c>
      <c r="B10" t="s">
        <v>17</v>
      </c>
    </row>
    <row r="11" spans="1:5" x14ac:dyDescent="0.2">
      <c r="A11" s="3">
        <v>8</v>
      </c>
      <c r="B11" t="s">
        <v>18</v>
      </c>
    </row>
    <row r="12" spans="1:5" x14ac:dyDescent="0.2">
      <c r="A12" s="3">
        <v>9</v>
      </c>
      <c r="B12" t="s">
        <v>19</v>
      </c>
    </row>
    <row r="13" spans="1:5" x14ac:dyDescent="0.2">
      <c r="A13" s="3">
        <v>10</v>
      </c>
      <c r="B13" t="s">
        <v>20</v>
      </c>
    </row>
    <row r="14" spans="1:5" x14ac:dyDescent="0.2">
      <c r="A14" s="3">
        <v>11</v>
      </c>
      <c r="B14" t="s">
        <v>21</v>
      </c>
    </row>
    <row r="15" spans="1:5" x14ac:dyDescent="0.2">
      <c r="A15" s="3">
        <v>12</v>
      </c>
      <c r="B15" t="s">
        <v>22</v>
      </c>
    </row>
    <row r="18" spans="1:5" x14ac:dyDescent="0.2">
      <c r="A18" s="2" t="s">
        <v>45</v>
      </c>
      <c r="E18">
        <v>1</v>
      </c>
    </row>
    <row r="19" spans="1:5" x14ac:dyDescent="0.2">
      <c r="A19" s="3">
        <v>1</v>
      </c>
      <c r="B19" s="4" t="s">
        <v>44</v>
      </c>
      <c r="C19" s="5" t="s">
        <v>48</v>
      </c>
      <c r="D19" s="5"/>
    </row>
    <row r="20" spans="1:5" x14ac:dyDescent="0.2">
      <c r="A20" s="3">
        <v>2</v>
      </c>
      <c r="B20" s="4" t="str">
        <f>"In o.a. Einkommen ist Weihnachtsgeld/13. Gehalt bereits enthalten"</f>
        <v>In o.a. Einkommen ist Weihnachtsgeld/13. Gehalt bereits enthalten</v>
      </c>
      <c r="C20" s="6" t="str">
        <f xml:space="preserve"> ", daher keine Hinzurechnung"</f>
        <v>, daher keine Hinzurechnung</v>
      </c>
      <c r="D20" s="6"/>
    </row>
    <row r="21" spans="1:5" x14ac:dyDescent="0.2">
      <c r="A21" s="3">
        <v>3</v>
      </c>
      <c r="B21" s="4" t="str">
        <f>"Weihnachtsgeld/13. Gehalt ist mit 1/12 von " &amp; ROUND(VorlMonatsnetto,2) &amp; " € zu berücksichtigen"</f>
        <v>Weihnachtsgeld/13. Gehalt ist mit 1/12 von 0 € zu berücksichtigen</v>
      </c>
      <c r="C21" s="6" t="str">
        <f>", daher Hinzurechnung"</f>
        <v>, daher Hinzurechnung</v>
      </c>
      <c r="D21" s="6"/>
    </row>
    <row r="22" spans="1:5" x14ac:dyDescent="0.2">
      <c r="A22" s="3">
        <v>4</v>
      </c>
      <c r="B22" s="4" t="str">
        <f>"Es wird kein Weihnachtsgeld/13. Gehalt bezogen"</f>
        <v>Es wird kein Weihnachtsgeld/13. Gehalt bezogen</v>
      </c>
      <c r="C22" s="6" t="str">
        <f>", daher keine Hinzurechnung"</f>
        <v>, daher keine Hinzurechnung</v>
      </c>
      <c r="D22" s="6"/>
    </row>
    <row r="25" spans="1:5" x14ac:dyDescent="0.2">
      <c r="A25" s="2" t="s">
        <v>49</v>
      </c>
      <c r="E25">
        <v>1</v>
      </c>
    </row>
    <row r="26" spans="1:5" x14ac:dyDescent="0.2">
      <c r="A26" s="3">
        <v>1</v>
      </c>
      <c r="B26" s="4" t="s">
        <v>44</v>
      </c>
      <c r="C26" s="5" t="s">
        <v>48</v>
      </c>
      <c r="D26" s="5"/>
    </row>
    <row r="27" spans="1:5" x14ac:dyDescent="0.2">
      <c r="A27" s="3">
        <v>2</v>
      </c>
      <c r="B27" s="4" t="str">
        <f>"In o.a. Einkommen ist Urlaubsgeld bereits enthalten"</f>
        <v>In o.a. Einkommen ist Urlaubsgeld bereits enthalten</v>
      </c>
      <c r="C27" s="6" t="str">
        <f xml:space="preserve"> ", daher keine Hinzurechnung"</f>
        <v>, daher keine Hinzurechnung</v>
      </c>
      <c r="D27" s="6"/>
    </row>
    <row r="28" spans="1:5" x14ac:dyDescent="0.2">
      <c r="A28" s="3">
        <v>3</v>
      </c>
      <c r="B28" s="4" t="str">
        <f>"Urlaubsgeld ist mit 1/40 von " &amp; ROUND(VorlMonatsnetto,2) &amp; " € zu berücksichtigen"</f>
        <v>Urlaubsgeld ist mit 1/40 von 0 € zu berücksichtigen</v>
      </c>
      <c r="C28" s="6" t="str">
        <f>", daher Hinzurechnung"</f>
        <v>, daher Hinzurechnung</v>
      </c>
      <c r="D28" s="6"/>
    </row>
    <row r="29" spans="1:5" x14ac:dyDescent="0.2">
      <c r="A29" s="3">
        <v>4</v>
      </c>
      <c r="B29" s="4" t="str">
        <f>"Es wird kein Urlaubsgeld bezogen"</f>
        <v>Es wird kein Urlaubsgeld bezogen</v>
      </c>
      <c r="C29" s="6" t="str">
        <f>", daher keine Hinzurechnung"</f>
        <v>, daher keine Hinzurechnung</v>
      </c>
      <c r="D29" s="6"/>
    </row>
    <row r="32" spans="1:5" x14ac:dyDescent="0.2">
      <c r="A32" s="2" t="s">
        <v>88</v>
      </c>
    </row>
    <row r="33" spans="1:5" x14ac:dyDescent="0.2">
      <c r="A33" s="3">
        <v>1</v>
      </c>
      <c r="B33" s="7" t="s">
        <v>44</v>
      </c>
      <c r="E33">
        <v>1</v>
      </c>
    </row>
    <row r="34" spans="1:5" x14ac:dyDescent="0.2">
      <c r="A34" s="3">
        <v>2</v>
      </c>
      <c r="B34" s="7" t="s">
        <v>89</v>
      </c>
      <c r="C34" s="7"/>
    </row>
    <row r="35" spans="1:5" x14ac:dyDescent="0.2">
      <c r="A35" s="3">
        <v>3</v>
      </c>
      <c r="B35" s="7" t="s">
        <v>90</v>
      </c>
      <c r="C35" s="7"/>
    </row>
    <row r="38" spans="1:5" x14ac:dyDescent="0.2">
      <c r="B38" s="7" t="s">
        <v>103</v>
      </c>
      <c r="C38" s="7" t="s">
        <v>104</v>
      </c>
      <c r="D38" s="72">
        <v>75</v>
      </c>
    </row>
  </sheetData>
  <phoneticPr fontId="6"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9"/>
  <dimension ref="A1:M66"/>
  <sheetViews>
    <sheetView workbookViewId="0">
      <selection activeCell="N5" sqref="N5"/>
    </sheetView>
  </sheetViews>
  <sheetFormatPr baseColWidth="10" defaultRowHeight="12.75" x14ac:dyDescent="0.2"/>
  <cols>
    <col min="1" max="1" width="4.42578125" style="2" bestFit="1" customWidth="1"/>
    <col min="2" max="2" width="4.28515625" bestFit="1" customWidth="1"/>
    <col min="3" max="3" width="4.42578125" bestFit="1" customWidth="1"/>
    <col min="4" max="4" width="4.28515625" bestFit="1" customWidth="1"/>
    <col min="5" max="5" width="4.140625" bestFit="1" customWidth="1"/>
    <col min="6" max="7" width="4.28515625" bestFit="1" customWidth="1"/>
    <col min="8" max="8" width="3.7109375" bestFit="1" customWidth="1"/>
    <col min="9" max="10" width="4.5703125" bestFit="1" customWidth="1"/>
    <col min="11" max="11" width="4" bestFit="1" customWidth="1"/>
    <col min="12" max="13" width="4.42578125" bestFit="1" customWidth="1"/>
  </cols>
  <sheetData>
    <row r="1" spans="1:13" s="10" customFormat="1" ht="42" customHeight="1" x14ac:dyDescent="0.2">
      <c r="A1" s="8" t="s">
        <v>70</v>
      </c>
      <c r="B1" s="9" t="s">
        <v>71</v>
      </c>
      <c r="C1" s="9" t="s">
        <v>72</v>
      </c>
      <c r="D1" s="9" t="s">
        <v>73</v>
      </c>
      <c r="E1" s="9" t="s">
        <v>74</v>
      </c>
      <c r="F1" s="9" t="s">
        <v>15</v>
      </c>
      <c r="G1" s="9" t="s">
        <v>75</v>
      </c>
      <c r="H1" s="9" t="s">
        <v>76</v>
      </c>
      <c r="I1" s="9" t="s">
        <v>77</v>
      </c>
      <c r="J1" s="9" t="s">
        <v>78</v>
      </c>
      <c r="K1" s="9" t="s">
        <v>79</v>
      </c>
      <c r="L1" s="9" t="s">
        <v>80</v>
      </c>
      <c r="M1" s="9" t="s">
        <v>81</v>
      </c>
    </row>
    <row r="2" spans="1:13" x14ac:dyDescent="0.2">
      <c r="A2" s="2">
        <v>1</v>
      </c>
      <c r="B2">
        <v>1</v>
      </c>
      <c r="C2">
        <v>1</v>
      </c>
      <c r="D2">
        <v>1</v>
      </c>
      <c r="E2">
        <v>1</v>
      </c>
      <c r="F2">
        <v>1</v>
      </c>
      <c r="G2">
        <v>1</v>
      </c>
      <c r="H2">
        <v>1</v>
      </c>
      <c r="I2">
        <v>1</v>
      </c>
      <c r="J2">
        <v>1</v>
      </c>
      <c r="K2">
        <v>1</v>
      </c>
      <c r="L2">
        <v>1</v>
      </c>
      <c r="M2">
        <v>1</v>
      </c>
    </row>
    <row r="3" spans="1:13" x14ac:dyDescent="0.2">
      <c r="A3" s="2">
        <v>2</v>
      </c>
      <c r="B3">
        <v>2</v>
      </c>
      <c r="C3">
        <v>2</v>
      </c>
      <c r="D3">
        <v>2</v>
      </c>
      <c r="E3">
        <v>2</v>
      </c>
      <c r="F3">
        <v>2</v>
      </c>
      <c r="G3">
        <v>2</v>
      </c>
      <c r="H3">
        <v>2</v>
      </c>
      <c r="I3">
        <v>2</v>
      </c>
      <c r="J3">
        <v>2</v>
      </c>
      <c r="K3">
        <v>2</v>
      </c>
      <c r="L3">
        <v>2</v>
      </c>
      <c r="M3">
        <v>2</v>
      </c>
    </row>
    <row r="4" spans="1:13" x14ac:dyDescent="0.2">
      <c r="A4" s="2">
        <v>3</v>
      </c>
      <c r="B4">
        <v>3</v>
      </c>
      <c r="C4">
        <v>3</v>
      </c>
      <c r="D4">
        <v>3</v>
      </c>
      <c r="E4">
        <v>3</v>
      </c>
      <c r="F4">
        <v>3</v>
      </c>
      <c r="G4">
        <v>3</v>
      </c>
      <c r="H4">
        <v>3</v>
      </c>
      <c r="I4">
        <v>3</v>
      </c>
      <c r="J4">
        <v>3</v>
      </c>
      <c r="K4">
        <v>3</v>
      </c>
      <c r="L4">
        <v>3</v>
      </c>
      <c r="M4">
        <v>3</v>
      </c>
    </row>
    <row r="5" spans="1:13" x14ac:dyDescent="0.2">
      <c r="A5" s="2">
        <v>4</v>
      </c>
      <c r="B5">
        <v>4</v>
      </c>
      <c r="C5">
        <v>4</v>
      </c>
      <c r="D5">
        <v>4</v>
      </c>
      <c r="E5">
        <v>4</v>
      </c>
      <c r="F5">
        <v>4</v>
      </c>
      <c r="G5">
        <v>4</v>
      </c>
      <c r="H5">
        <v>4</v>
      </c>
      <c r="I5">
        <v>4</v>
      </c>
      <c r="J5">
        <v>4</v>
      </c>
      <c r="K5">
        <v>4</v>
      </c>
      <c r="L5">
        <v>4</v>
      </c>
      <c r="M5">
        <v>4</v>
      </c>
    </row>
    <row r="6" spans="1:13" x14ac:dyDescent="0.2">
      <c r="A6" s="2">
        <v>5</v>
      </c>
      <c r="B6">
        <v>5</v>
      </c>
      <c r="C6">
        <v>5</v>
      </c>
      <c r="D6">
        <v>5</v>
      </c>
      <c r="E6">
        <v>5</v>
      </c>
      <c r="F6">
        <v>5</v>
      </c>
      <c r="G6">
        <v>5</v>
      </c>
      <c r="H6">
        <v>5</v>
      </c>
      <c r="I6">
        <v>5</v>
      </c>
      <c r="J6">
        <v>5</v>
      </c>
      <c r="K6">
        <v>5</v>
      </c>
      <c r="L6">
        <v>5</v>
      </c>
      <c r="M6">
        <v>5</v>
      </c>
    </row>
    <row r="7" spans="1:13" x14ac:dyDescent="0.2">
      <c r="A7" s="2">
        <v>6</v>
      </c>
      <c r="B7">
        <v>6</v>
      </c>
      <c r="C7">
        <v>6</v>
      </c>
      <c r="D7">
        <v>6</v>
      </c>
      <c r="E7">
        <v>6</v>
      </c>
      <c r="F7">
        <v>6</v>
      </c>
      <c r="G7">
        <v>6</v>
      </c>
      <c r="H7">
        <v>6</v>
      </c>
      <c r="I7">
        <v>6</v>
      </c>
      <c r="J7">
        <v>6</v>
      </c>
      <c r="K7">
        <v>6</v>
      </c>
      <c r="L7">
        <v>6</v>
      </c>
      <c r="M7">
        <v>6</v>
      </c>
    </row>
    <row r="8" spans="1:13" x14ac:dyDescent="0.2">
      <c r="A8" s="2">
        <v>7</v>
      </c>
      <c r="B8">
        <v>7</v>
      </c>
      <c r="C8">
        <v>7</v>
      </c>
      <c r="D8">
        <v>7</v>
      </c>
      <c r="E8">
        <v>7</v>
      </c>
      <c r="F8">
        <v>7</v>
      </c>
      <c r="G8">
        <v>7</v>
      </c>
      <c r="H8">
        <v>7</v>
      </c>
      <c r="I8">
        <v>7</v>
      </c>
      <c r="J8">
        <v>7</v>
      </c>
      <c r="K8">
        <v>7</v>
      </c>
      <c r="L8">
        <v>7</v>
      </c>
      <c r="M8">
        <v>7</v>
      </c>
    </row>
    <row r="9" spans="1:13" x14ac:dyDescent="0.2">
      <c r="A9" s="2">
        <v>8</v>
      </c>
      <c r="B9">
        <v>8</v>
      </c>
      <c r="C9">
        <v>8</v>
      </c>
      <c r="D9">
        <v>8</v>
      </c>
      <c r="E9">
        <v>8</v>
      </c>
      <c r="F9">
        <v>8</v>
      </c>
      <c r="G9">
        <v>8</v>
      </c>
      <c r="H9">
        <v>8</v>
      </c>
      <c r="I9">
        <v>8</v>
      </c>
      <c r="J9">
        <v>8</v>
      </c>
      <c r="K9">
        <v>8</v>
      </c>
      <c r="L9">
        <v>8</v>
      </c>
      <c r="M9">
        <v>8</v>
      </c>
    </row>
    <row r="10" spans="1:13" x14ac:dyDescent="0.2">
      <c r="A10" s="2">
        <v>9</v>
      </c>
      <c r="B10">
        <v>9</v>
      </c>
      <c r="C10">
        <v>9</v>
      </c>
      <c r="D10">
        <v>9</v>
      </c>
      <c r="E10">
        <v>9</v>
      </c>
      <c r="F10">
        <v>9</v>
      </c>
      <c r="G10">
        <v>9</v>
      </c>
      <c r="H10">
        <v>9</v>
      </c>
      <c r="I10">
        <v>9</v>
      </c>
      <c r="J10">
        <v>9</v>
      </c>
      <c r="K10">
        <v>9</v>
      </c>
      <c r="L10">
        <v>9</v>
      </c>
      <c r="M10">
        <v>9</v>
      </c>
    </row>
    <row r="11" spans="1:13" x14ac:dyDescent="0.2">
      <c r="A11" s="2">
        <v>10</v>
      </c>
      <c r="B11">
        <v>10</v>
      </c>
      <c r="C11">
        <v>10</v>
      </c>
      <c r="D11">
        <v>10</v>
      </c>
      <c r="E11">
        <v>10</v>
      </c>
      <c r="F11">
        <v>10</v>
      </c>
      <c r="G11">
        <v>10</v>
      </c>
      <c r="H11">
        <v>10</v>
      </c>
      <c r="I11">
        <v>10</v>
      </c>
      <c r="J11">
        <v>10</v>
      </c>
      <c r="K11">
        <v>10</v>
      </c>
      <c r="L11">
        <v>10</v>
      </c>
      <c r="M11">
        <v>10</v>
      </c>
    </row>
    <row r="12" spans="1:13" x14ac:dyDescent="0.2">
      <c r="A12" s="2">
        <v>11</v>
      </c>
      <c r="B12">
        <v>11</v>
      </c>
      <c r="C12">
        <v>11</v>
      </c>
      <c r="D12">
        <v>11</v>
      </c>
      <c r="E12">
        <v>11</v>
      </c>
      <c r="F12">
        <v>11</v>
      </c>
      <c r="G12">
        <v>11</v>
      </c>
      <c r="H12">
        <v>11</v>
      </c>
      <c r="I12">
        <v>11</v>
      </c>
      <c r="J12">
        <v>11</v>
      </c>
      <c r="K12">
        <v>11</v>
      </c>
      <c r="L12">
        <v>11</v>
      </c>
      <c r="M12">
        <v>11</v>
      </c>
    </row>
    <row r="13" spans="1:13" x14ac:dyDescent="0.2">
      <c r="A13" s="2">
        <v>12</v>
      </c>
      <c r="B13">
        <v>12</v>
      </c>
      <c r="C13">
        <v>12</v>
      </c>
      <c r="D13">
        <v>12</v>
      </c>
      <c r="E13">
        <v>12</v>
      </c>
      <c r="F13">
        <v>12</v>
      </c>
      <c r="G13">
        <v>12</v>
      </c>
      <c r="H13">
        <v>12</v>
      </c>
      <c r="I13">
        <v>12</v>
      </c>
      <c r="J13">
        <v>12</v>
      </c>
      <c r="K13">
        <v>12</v>
      </c>
      <c r="L13">
        <v>12</v>
      </c>
      <c r="M13">
        <v>12</v>
      </c>
    </row>
    <row r="14" spans="1:13" x14ac:dyDescent="0.2">
      <c r="A14" s="2">
        <v>13</v>
      </c>
      <c r="B14">
        <v>13</v>
      </c>
      <c r="C14">
        <v>13</v>
      </c>
      <c r="D14">
        <v>13</v>
      </c>
      <c r="E14">
        <v>13</v>
      </c>
      <c r="F14">
        <v>13</v>
      </c>
      <c r="G14">
        <v>13</v>
      </c>
      <c r="H14">
        <v>13</v>
      </c>
      <c r="I14">
        <v>13</v>
      </c>
      <c r="J14">
        <v>13</v>
      </c>
      <c r="K14">
        <v>13</v>
      </c>
      <c r="L14">
        <v>13</v>
      </c>
      <c r="M14">
        <v>13</v>
      </c>
    </row>
    <row r="15" spans="1:13" x14ac:dyDescent="0.2">
      <c r="A15" s="2">
        <v>14</v>
      </c>
      <c r="B15">
        <v>14</v>
      </c>
      <c r="C15">
        <v>14</v>
      </c>
      <c r="D15">
        <v>14</v>
      </c>
      <c r="E15">
        <v>14</v>
      </c>
      <c r="F15">
        <v>14</v>
      </c>
      <c r="G15">
        <v>14</v>
      </c>
      <c r="H15">
        <v>14</v>
      </c>
      <c r="I15">
        <v>14</v>
      </c>
      <c r="J15">
        <v>14</v>
      </c>
      <c r="K15">
        <v>14</v>
      </c>
      <c r="L15">
        <v>14</v>
      </c>
      <c r="M15">
        <v>14</v>
      </c>
    </row>
    <row r="16" spans="1:13" x14ac:dyDescent="0.2">
      <c r="A16" s="2">
        <v>15</v>
      </c>
      <c r="B16">
        <v>15</v>
      </c>
      <c r="C16">
        <v>15</v>
      </c>
      <c r="D16">
        <v>15</v>
      </c>
      <c r="E16">
        <v>15</v>
      </c>
      <c r="F16">
        <v>15</v>
      </c>
      <c r="G16">
        <v>15</v>
      </c>
      <c r="H16">
        <v>15</v>
      </c>
      <c r="I16">
        <v>15</v>
      </c>
      <c r="J16">
        <v>15</v>
      </c>
      <c r="K16">
        <v>15</v>
      </c>
      <c r="L16">
        <v>15</v>
      </c>
      <c r="M16">
        <v>15</v>
      </c>
    </row>
    <row r="17" spans="1:13" x14ac:dyDescent="0.2">
      <c r="A17" s="2">
        <v>16</v>
      </c>
      <c r="B17">
        <v>16</v>
      </c>
      <c r="C17">
        <v>16</v>
      </c>
      <c r="D17">
        <v>16</v>
      </c>
      <c r="E17">
        <v>16</v>
      </c>
      <c r="F17">
        <v>16</v>
      </c>
      <c r="G17">
        <v>16</v>
      </c>
      <c r="H17">
        <v>16</v>
      </c>
      <c r="I17">
        <v>16</v>
      </c>
      <c r="J17">
        <v>16</v>
      </c>
      <c r="K17">
        <v>16</v>
      </c>
      <c r="L17">
        <v>16</v>
      </c>
      <c r="M17">
        <v>16</v>
      </c>
    </row>
    <row r="18" spans="1:13" x14ac:dyDescent="0.2">
      <c r="A18" s="2">
        <v>17</v>
      </c>
      <c r="B18">
        <v>17</v>
      </c>
      <c r="C18">
        <v>17</v>
      </c>
      <c r="D18">
        <v>17</v>
      </c>
      <c r="E18">
        <v>17</v>
      </c>
      <c r="F18">
        <v>17</v>
      </c>
      <c r="G18">
        <v>17</v>
      </c>
      <c r="H18">
        <v>17</v>
      </c>
      <c r="I18">
        <v>17</v>
      </c>
      <c r="J18">
        <v>17</v>
      </c>
      <c r="K18">
        <v>17</v>
      </c>
      <c r="L18">
        <v>17</v>
      </c>
      <c r="M18">
        <v>17</v>
      </c>
    </row>
    <row r="19" spans="1:13" x14ac:dyDescent="0.2">
      <c r="A19" s="2">
        <v>18</v>
      </c>
      <c r="B19">
        <v>18</v>
      </c>
      <c r="C19">
        <v>18</v>
      </c>
      <c r="D19">
        <v>18</v>
      </c>
      <c r="E19">
        <v>18</v>
      </c>
      <c r="F19">
        <v>18</v>
      </c>
      <c r="G19">
        <v>18</v>
      </c>
      <c r="H19">
        <v>18</v>
      </c>
      <c r="I19">
        <v>18</v>
      </c>
      <c r="J19">
        <v>18</v>
      </c>
      <c r="K19">
        <v>18</v>
      </c>
      <c r="L19">
        <v>18</v>
      </c>
      <c r="M19">
        <v>18</v>
      </c>
    </row>
    <row r="20" spans="1:13" x14ac:dyDescent="0.2">
      <c r="A20" s="2">
        <v>19</v>
      </c>
      <c r="B20">
        <v>19</v>
      </c>
      <c r="C20">
        <v>19</v>
      </c>
      <c r="D20">
        <v>19</v>
      </c>
      <c r="E20">
        <v>19</v>
      </c>
      <c r="F20">
        <v>19</v>
      </c>
      <c r="G20">
        <v>19</v>
      </c>
      <c r="H20">
        <v>19</v>
      </c>
      <c r="I20">
        <v>19</v>
      </c>
      <c r="J20">
        <v>19</v>
      </c>
      <c r="K20">
        <v>19</v>
      </c>
      <c r="L20">
        <v>19</v>
      </c>
      <c r="M20">
        <v>19</v>
      </c>
    </row>
    <row r="21" spans="1:13" x14ac:dyDescent="0.2">
      <c r="A21" s="2">
        <v>20</v>
      </c>
      <c r="B21">
        <v>20</v>
      </c>
      <c r="C21">
        <v>20</v>
      </c>
      <c r="D21">
        <v>20</v>
      </c>
      <c r="E21">
        <v>20</v>
      </c>
      <c r="F21">
        <v>20</v>
      </c>
      <c r="G21">
        <v>20</v>
      </c>
      <c r="H21">
        <v>20</v>
      </c>
      <c r="I21">
        <v>20</v>
      </c>
      <c r="J21">
        <v>20</v>
      </c>
      <c r="K21">
        <v>20</v>
      </c>
      <c r="L21">
        <v>20</v>
      </c>
      <c r="M21">
        <v>20</v>
      </c>
    </row>
    <row r="22" spans="1:13" x14ac:dyDescent="0.2">
      <c r="A22" s="2">
        <v>21</v>
      </c>
      <c r="B22">
        <v>21</v>
      </c>
      <c r="C22">
        <v>21</v>
      </c>
      <c r="D22">
        <v>21</v>
      </c>
      <c r="E22">
        <v>21</v>
      </c>
      <c r="F22">
        <v>21</v>
      </c>
      <c r="G22">
        <v>21</v>
      </c>
      <c r="H22">
        <v>21</v>
      </c>
      <c r="I22">
        <v>21</v>
      </c>
      <c r="J22">
        <v>21</v>
      </c>
      <c r="K22">
        <v>21</v>
      </c>
      <c r="L22">
        <v>21</v>
      </c>
      <c r="M22">
        <v>21</v>
      </c>
    </row>
    <row r="23" spans="1:13" x14ac:dyDescent="0.2">
      <c r="A23" s="2">
        <v>22</v>
      </c>
      <c r="B23">
        <v>22</v>
      </c>
      <c r="C23">
        <v>22</v>
      </c>
      <c r="D23">
        <v>22</v>
      </c>
      <c r="E23">
        <v>22</v>
      </c>
      <c r="F23">
        <v>22</v>
      </c>
      <c r="G23">
        <v>22</v>
      </c>
      <c r="H23">
        <v>22</v>
      </c>
      <c r="I23">
        <v>22</v>
      </c>
      <c r="J23">
        <v>22</v>
      </c>
      <c r="K23">
        <v>22</v>
      </c>
      <c r="L23">
        <v>22</v>
      </c>
      <c r="M23">
        <v>22</v>
      </c>
    </row>
    <row r="24" spans="1:13" x14ac:dyDescent="0.2">
      <c r="A24" s="2">
        <v>23</v>
      </c>
      <c r="B24">
        <v>23</v>
      </c>
      <c r="C24">
        <v>23</v>
      </c>
      <c r="D24">
        <v>23</v>
      </c>
      <c r="E24">
        <v>23</v>
      </c>
      <c r="F24">
        <v>23</v>
      </c>
      <c r="G24">
        <v>23</v>
      </c>
      <c r="H24">
        <v>23</v>
      </c>
      <c r="I24">
        <v>23</v>
      </c>
      <c r="J24">
        <v>23</v>
      </c>
      <c r="K24">
        <v>23</v>
      </c>
      <c r="L24">
        <v>23</v>
      </c>
      <c r="M24">
        <v>23</v>
      </c>
    </row>
    <row r="25" spans="1:13" x14ac:dyDescent="0.2">
      <c r="A25" s="2">
        <v>24</v>
      </c>
      <c r="B25">
        <v>24</v>
      </c>
      <c r="C25">
        <v>24</v>
      </c>
      <c r="D25">
        <v>24</v>
      </c>
      <c r="E25">
        <v>24</v>
      </c>
      <c r="F25">
        <v>24</v>
      </c>
      <c r="G25">
        <v>24</v>
      </c>
      <c r="H25">
        <v>24</v>
      </c>
      <c r="I25">
        <v>24</v>
      </c>
      <c r="J25">
        <v>24</v>
      </c>
      <c r="K25">
        <v>24</v>
      </c>
      <c r="L25">
        <v>24</v>
      </c>
      <c r="M25">
        <v>24</v>
      </c>
    </row>
    <row r="26" spans="1:13" x14ac:dyDescent="0.2">
      <c r="A26" s="2">
        <v>25</v>
      </c>
      <c r="B26">
        <v>25</v>
      </c>
      <c r="C26">
        <v>25</v>
      </c>
      <c r="D26">
        <v>25</v>
      </c>
      <c r="E26">
        <v>25</v>
      </c>
      <c r="F26">
        <v>25</v>
      </c>
      <c r="G26">
        <v>25</v>
      </c>
      <c r="H26">
        <v>25</v>
      </c>
      <c r="I26">
        <v>25</v>
      </c>
      <c r="J26">
        <v>25</v>
      </c>
      <c r="K26">
        <v>25</v>
      </c>
      <c r="L26">
        <v>25</v>
      </c>
      <c r="M26">
        <v>25</v>
      </c>
    </row>
    <row r="27" spans="1:13" x14ac:dyDescent="0.2">
      <c r="A27" s="2">
        <v>26</v>
      </c>
      <c r="B27">
        <v>26</v>
      </c>
      <c r="C27">
        <v>26</v>
      </c>
      <c r="D27">
        <v>26</v>
      </c>
      <c r="E27">
        <v>26</v>
      </c>
      <c r="F27">
        <v>26</v>
      </c>
      <c r="G27">
        <v>26</v>
      </c>
      <c r="H27">
        <v>26</v>
      </c>
      <c r="I27">
        <v>26</v>
      </c>
      <c r="J27">
        <v>26</v>
      </c>
      <c r="K27">
        <v>26</v>
      </c>
      <c r="L27">
        <v>26</v>
      </c>
      <c r="M27">
        <v>26</v>
      </c>
    </row>
    <row r="28" spans="1:13" x14ac:dyDescent="0.2">
      <c r="A28" s="2">
        <v>27</v>
      </c>
      <c r="B28">
        <v>27</v>
      </c>
      <c r="C28">
        <v>27</v>
      </c>
      <c r="D28">
        <v>27</v>
      </c>
      <c r="E28">
        <v>27</v>
      </c>
      <c r="F28">
        <v>27</v>
      </c>
      <c r="G28">
        <v>27</v>
      </c>
      <c r="H28">
        <v>27</v>
      </c>
      <c r="I28">
        <v>27</v>
      </c>
      <c r="J28">
        <v>27</v>
      </c>
      <c r="K28">
        <v>27</v>
      </c>
      <c r="L28">
        <v>27</v>
      </c>
      <c r="M28">
        <v>27</v>
      </c>
    </row>
    <row r="29" spans="1:13" x14ac:dyDescent="0.2">
      <c r="A29" s="2">
        <v>28</v>
      </c>
      <c r="B29">
        <v>28</v>
      </c>
      <c r="C29">
        <v>30</v>
      </c>
      <c r="D29">
        <v>28</v>
      </c>
      <c r="E29">
        <v>28</v>
      </c>
      <c r="F29">
        <v>28</v>
      </c>
      <c r="G29">
        <v>28</v>
      </c>
      <c r="H29">
        <v>28</v>
      </c>
      <c r="I29">
        <v>28</v>
      </c>
      <c r="J29">
        <v>28</v>
      </c>
      <c r="K29">
        <v>28</v>
      </c>
      <c r="L29">
        <v>28</v>
      </c>
      <c r="M29">
        <v>28</v>
      </c>
    </row>
    <row r="30" spans="1:13" x14ac:dyDescent="0.2">
      <c r="A30" s="2">
        <v>29</v>
      </c>
      <c r="B30">
        <v>29</v>
      </c>
      <c r="D30">
        <v>29</v>
      </c>
      <c r="E30">
        <v>29</v>
      </c>
      <c r="F30">
        <v>29</v>
      </c>
      <c r="G30">
        <v>29</v>
      </c>
      <c r="H30">
        <v>29</v>
      </c>
      <c r="I30">
        <v>29</v>
      </c>
      <c r="J30">
        <v>29</v>
      </c>
      <c r="K30">
        <v>29</v>
      </c>
      <c r="L30">
        <v>29</v>
      </c>
      <c r="M30">
        <v>29</v>
      </c>
    </row>
    <row r="31" spans="1:13" x14ac:dyDescent="0.2">
      <c r="A31" s="2">
        <v>30</v>
      </c>
      <c r="B31">
        <v>30</v>
      </c>
      <c r="D31">
        <v>30</v>
      </c>
      <c r="E31">
        <v>30</v>
      </c>
      <c r="F31">
        <v>30</v>
      </c>
      <c r="G31">
        <v>30</v>
      </c>
      <c r="H31">
        <v>30</v>
      </c>
      <c r="I31">
        <v>30</v>
      </c>
      <c r="J31">
        <v>30</v>
      </c>
      <c r="K31">
        <v>30</v>
      </c>
      <c r="L31">
        <v>30</v>
      </c>
      <c r="M31">
        <v>30</v>
      </c>
    </row>
    <row r="32" spans="1:13" x14ac:dyDescent="0.2">
      <c r="A32" s="2">
        <v>31</v>
      </c>
      <c r="B32">
        <v>30</v>
      </c>
      <c r="D32">
        <v>30</v>
      </c>
      <c r="F32">
        <v>30</v>
      </c>
      <c r="H32">
        <v>30</v>
      </c>
      <c r="I32">
        <v>30</v>
      </c>
      <c r="K32">
        <v>30</v>
      </c>
      <c r="M32">
        <v>30</v>
      </c>
    </row>
    <row r="35" spans="1:13" x14ac:dyDescent="0.2">
      <c r="A35" s="2" t="s">
        <v>70</v>
      </c>
      <c r="B35" s="1" t="s">
        <v>71</v>
      </c>
      <c r="C35" s="1" t="s">
        <v>72</v>
      </c>
      <c r="D35" s="1" t="s">
        <v>73</v>
      </c>
      <c r="E35" s="1" t="s">
        <v>74</v>
      </c>
      <c r="F35" s="1" t="s">
        <v>15</v>
      </c>
      <c r="G35" s="1" t="s">
        <v>75</v>
      </c>
      <c r="H35" s="1" t="s">
        <v>76</v>
      </c>
      <c r="I35" s="1" t="s">
        <v>77</v>
      </c>
      <c r="J35" s="1" t="s">
        <v>78</v>
      </c>
      <c r="K35" s="1" t="s">
        <v>79</v>
      </c>
      <c r="L35" s="1" t="s">
        <v>80</v>
      </c>
      <c r="M35" s="1" t="s">
        <v>81</v>
      </c>
    </row>
    <row r="36" spans="1:13" x14ac:dyDescent="0.2">
      <c r="A36" s="2">
        <v>1</v>
      </c>
      <c r="B36">
        <v>1</v>
      </c>
      <c r="C36">
        <v>1</v>
      </c>
      <c r="D36">
        <v>1</v>
      </c>
      <c r="E36">
        <v>1</v>
      </c>
      <c r="F36">
        <v>1</v>
      </c>
      <c r="G36">
        <v>1</v>
      </c>
      <c r="H36">
        <v>1</v>
      </c>
      <c r="I36">
        <v>1</v>
      </c>
      <c r="J36">
        <v>1</v>
      </c>
      <c r="K36">
        <v>1</v>
      </c>
      <c r="L36">
        <v>1</v>
      </c>
      <c r="M36">
        <v>1</v>
      </c>
    </row>
    <row r="37" spans="1:13" x14ac:dyDescent="0.2">
      <c r="A37" s="2">
        <v>2</v>
      </c>
      <c r="C37">
        <v>2</v>
      </c>
      <c r="D37">
        <v>2</v>
      </c>
      <c r="E37">
        <v>2</v>
      </c>
      <c r="F37">
        <v>2</v>
      </c>
      <c r="G37">
        <v>2</v>
      </c>
      <c r="H37">
        <v>2</v>
      </c>
      <c r="I37">
        <v>2</v>
      </c>
      <c r="J37">
        <v>2</v>
      </c>
      <c r="K37">
        <v>2</v>
      </c>
      <c r="L37">
        <v>2</v>
      </c>
      <c r="M37">
        <v>2</v>
      </c>
    </row>
    <row r="38" spans="1:13" x14ac:dyDescent="0.2">
      <c r="A38" s="2">
        <v>3</v>
      </c>
      <c r="B38">
        <v>3</v>
      </c>
      <c r="C38">
        <v>3</v>
      </c>
      <c r="D38">
        <v>3</v>
      </c>
      <c r="E38">
        <v>3</v>
      </c>
      <c r="F38">
        <v>3</v>
      </c>
      <c r="G38">
        <v>3</v>
      </c>
      <c r="H38">
        <v>3</v>
      </c>
      <c r="I38">
        <v>3</v>
      </c>
      <c r="J38">
        <v>3</v>
      </c>
      <c r="K38">
        <v>3</v>
      </c>
      <c r="L38">
        <v>3</v>
      </c>
      <c r="M38">
        <v>3</v>
      </c>
    </row>
    <row r="39" spans="1:13" x14ac:dyDescent="0.2">
      <c r="A39" s="2">
        <v>4</v>
      </c>
      <c r="B39">
        <v>4</v>
      </c>
      <c r="C39">
        <v>4</v>
      </c>
      <c r="D39">
        <v>4</v>
      </c>
      <c r="E39">
        <v>4</v>
      </c>
      <c r="F39">
        <v>4</v>
      </c>
      <c r="G39">
        <v>4</v>
      </c>
      <c r="H39">
        <v>4</v>
      </c>
      <c r="I39">
        <v>4</v>
      </c>
      <c r="J39">
        <v>4</v>
      </c>
      <c r="K39">
        <v>4</v>
      </c>
      <c r="L39">
        <v>4</v>
      </c>
      <c r="M39">
        <v>4</v>
      </c>
    </row>
    <row r="40" spans="1:13" x14ac:dyDescent="0.2">
      <c r="A40" s="2">
        <v>5</v>
      </c>
      <c r="B40">
        <v>5</v>
      </c>
      <c r="C40">
        <v>5</v>
      </c>
      <c r="D40">
        <v>5</v>
      </c>
      <c r="E40">
        <v>5</v>
      </c>
      <c r="F40">
        <v>5</v>
      </c>
      <c r="G40">
        <v>5</v>
      </c>
      <c r="H40">
        <v>5</v>
      </c>
      <c r="I40">
        <v>5</v>
      </c>
      <c r="J40">
        <v>5</v>
      </c>
      <c r="K40">
        <v>5</v>
      </c>
      <c r="L40">
        <v>5</v>
      </c>
      <c r="M40">
        <v>5</v>
      </c>
    </row>
    <row r="41" spans="1:13" x14ac:dyDescent="0.2">
      <c r="A41" s="2">
        <v>6</v>
      </c>
      <c r="B41">
        <v>6</v>
      </c>
      <c r="C41">
        <v>6</v>
      </c>
      <c r="D41">
        <v>6</v>
      </c>
      <c r="E41">
        <v>6</v>
      </c>
      <c r="F41">
        <v>6</v>
      </c>
      <c r="G41">
        <v>6</v>
      </c>
      <c r="H41">
        <v>6</v>
      </c>
      <c r="I41">
        <v>6</v>
      </c>
      <c r="J41">
        <v>6</v>
      </c>
      <c r="K41">
        <v>6</v>
      </c>
      <c r="L41">
        <v>6</v>
      </c>
      <c r="M41">
        <v>6</v>
      </c>
    </row>
    <row r="42" spans="1:13" x14ac:dyDescent="0.2">
      <c r="A42" s="2">
        <v>7</v>
      </c>
      <c r="B42">
        <v>7</v>
      </c>
      <c r="C42">
        <v>7</v>
      </c>
      <c r="D42">
        <v>7</v>
      </c>
      <c r="E42">
        <v>7</v>
      </c>
      <c r="F42">
        <v>7</v>
      </c>
      <c r="G42">
        <v>7</v>
      </c>
      <c r="H42">
        <v>7</v>
      </c>
      <c r="I42">
        <v>7</v>
      </c>
      <c r="J42">
        <v>7</v>
      </c>
      <c r="K42">
        <v>7</v>
      </c>
      <c r="L42">
        <v>7</v>
      </c>
      <c r="M42">
        <v>7</v>
      </c>
    </row>
    <row r="43" spans="1:13" x14ac:dyDescent="0.2">
      <c r="A43" s="2">
        <v>8</v>
      </c>
      <c r="B43">
        <v>8</v>
      </c>
      <c r="C43">
        <v>8</v>
      </c>
      <c r="D43">
        <v>8</v>
      </c>
      <c r="E43">
        <v>8</v>
      </c>
      <c r="F43">
        <v>8</v>
      </c>
      <c r="G43">
        <v>8</v>
      </c>
      <c r="H43">
        <v>8</v>
      </c>
      <c r="I43">
        <v>8</v>
      </c>
      <c r="J43">
        <v>8</v>
      </c>
      <c r="K43">
        <v>8</v>
      </c>
      <c r="L43">
        <v>8</v>
      </c>
      <c r="M43">
        <v>8</v>
      </c>
    </row>
    <row r="44" spans="1:13" x14ac:dyDescent="0.2">
      <c r="A44" s="2">
        <v>9</v>
      </c>
      <c r="B44">
        <v>9</v>
      </c>
      <c r="C44">
        <v>9</v>
      </c>
      <c r="D44">
        <v>9</v>
      </c>
      <c r="E44">
        <v>9</v>
      </c>
      <c r="F44">
        <v>9</v>
      </c>
      <c r="G44">
        <v>9</v>
      </c>
      <c r="H44">
        <v>9</v>
      </c>
      <c r="I44">
        <v>9</v>
      </c>
      <c r="J44">
        <v>9</v>
      </c>
      <c r="K44">
        <v>9</v>
      </c>
      <c r="L44">
        <v>9</v>
      </c>
      <c r="M44">
        <v>9</v>
      </c>
    </row>
    <row r="45" spans="1:13" x14ac:dyDescent="0.2">
      <c r="A45" s="2">
        <v>10</v>
      </c>
      <c r="B45">
        <v>10</v>
      </c>
      <c r="C45">
        <v>10</v>
      </c>
      <c r="D45">
        <v>10</v>
      </c>
      <c r="E45">
        <v>10</v>
      </c>
      <c r="F45">
        <v>10</v>
      </c>
      <c r="G45">
        <v>10</v>
      </c>
      <c r="H45">
        <v>10</v>
      </c>
      <c r="I45">
        <v>10</v>
      </c>
      <c r="J45">
        <v>10</v>
      </c>
      <c r="K45">
        <v>10</v>
      </c>
      <c r="L45">
        <v>10</v>
      </c>
      <c r="M45">
        <v>10</v>
      </c>
    </row>
    <row r="46" spans="1:13" x14ac:dyDescent="0.2">
      <c r="A46" s="2">
        <v>11</v>
      </c>
      <c r="B46">
        <v>11</v>
      </c>
      <c r="C46">
        <v>11</v>
      </c>
      <c r="D46">
        <v>11</v>
      </c>
      <c r="E46">
        <v>11</v>
      </c>
      <c r="F46">
        <v>11</v>
      </c>
      <c r="G46">
        <v>11</v>
      </c>
      <c r="H46">
        <v>11</v>
      </c>
      <c r="I46">
        <v>11</v>
      </c>
      <c r="J46">
        <v>11</v>
      </c>
      <c r="K46">
        <v>11</v>
      </c>
      <c r="L46">
        <v>11</v>
      </c>
      <c r="M46">
        <v>11</v>
      </c>
    </row>
    <row r="47" spans="1:13" x14ac:dyDescent="0.2">
      <c r="A47" s="2">
        <v>12</v>
      </c>
      <c r="B47">
        <v>12</v>
      </c>
      <c r="C47">
        <v>12</v>
      </c>
      <c r="D47">
        <v>12</v>
      </c>
      <c r="E47">
        <v>12</v>
      </c>
      <c r="F47">
        <v>12</v>
      </c>
      <c r="G47">
        <v>12</v>
      </c>
      <c r="H47">
        <v>12</v>
      </c>
      <c r="I47">
        <v>12</v>
      </c>
      <c r="J47">
        <v>12</v>
      </c>
      <c r="K47">
        <v>12</v>
      </c>
      <c r="L47">
        <v>12</v>
      </c>
      <c r="M47">
        <v>12</v>
      </c>
    </row>
    <row r="48" spans="1:13" x14ac:dyDescent="0.2">
      <c r="A48" s="2">
        <v>13</v>
      </c>
      <c r="B48">
        <v>13</v>
      </c>
      <c r="C48">
        <v>13</v>
      </c>
      <c r="D48">
        <v>13</v>
      </c>
      <c r="E48">
        <v>13</v>
      </c>
      <c r="F48">
        <v>13</v>
      </c>
      <c r="G48">
        <v>13</v>
      </c>
      <c r="H48">
        <v>13</v>
      </c>
      <c r="I48">
        <v>13</v>
      </c>
      <c r="J48">
        <v>13</v>
      </c>
      <c r="K48">
        <v>13</v>
      </c>
      <c r="L48">
        <v>13</v>
      </c>
      <c r="M48">
        <v>13</v>
      </c>
    </row>
    <row r="49" spans="1:13" x14ac:dyDescent="0.2">
      <c r="A49" s="2">
        <v>14</v>
      </c>
      <c r="B49">
        <v>14</v>
      </c>
      <c r="C49">
        <v>14</v>
      </c>
      <c r="D49">
        <v>14</v>
      </c>
      <c r="E49">
        <v>14</v>
      </c>
      <c r="F49">
        <v>14</v>
      </c>
      <c r="G49">
        <v>14</v>
      </c>
      <c r="H49">
        <v>14</v>
      </c>
      <c r="I49">
        <v>14</v>
      </c>
      <c r="J49">
        <v>14</v>
      </c>
      <c r="K49">
        <v>14</v>
      </c>
      <c r="L49">
        <v>14</v>
      </c>
      <c r="M49">
        <v>14</v>
      </c>
    </row>
    <row r="50" spans="1:13" x14ac:dyDescent="0.2">
      <c r="A50" s="2">
        <v>15</v>
      </c>
      <c r="B50">
        <v>15</v>
      </c>
      <c r="C50">
        <v>15</v>
      </c>
      <c r="D50">
        <v>15</v>
      </c>
      <c r="E50">
        <v>15</v>
      </c>
      <c r="F50">
        <v>15</v>
      </c>
      <c r="G50">
        <v>15</v>
      </c>
      <c r="H50">
        <v>15</v>
      </c>
      <c r="I50">
        <v>15</v>
      </c>
      <c r="J50">
        <v>15</v>
      </c>
      <c r="K50">
        <v>15</v>
      </c>
      <c r="L50">
        <v>15</v>
      </c>
      <c r="M50">
        <v>15</v>
      </c>
    </row>
    <row r="51" spans="1:13" x14ac:dyDescent="0.2">
      <c r="A51" s="2">
        <v>16</v>
      </c>
      <c r="B51">
        <v>16</v>
      </c>
      <c r="C51">
        <v>16</v>
      </c>
      <c r="D51">
        <v>16</v>
      </c>
      <c r="E51">
        <v>16</v>
      </c>
      <c r="F51">
        <v>16</v>
      </c>
      <c r="G51">
        <v>16</v>
      </c>
      <c r="H51">
        <v>16</v>
      </c>
      <c r="I51">
        <v>16</v>
      </c>
      <c r="J51">
        <v>16</v>
      </c>
      <c r="K51">
        <v>16</v>
      </c>
      <c r="L51">
        <v>16</v>
      </c>
      <c r="M51">
        <v>16</v>
      </c>
    </row>
    <row r="52" spans="1:13" x14ac:dyDescent="0.2">
      <c r="A52" s="2">
        <v>17</v>
      </c>
      <c r="B52">
        <v>17</v>
      </c>
      <c r="C52">
        <v>17</v>
      </c>
      <c r="D52">
        <v>17</v>
      </c>
      <c r="E52">
        <v>17</v>
      </c>
      <c r="F52">
        <v>17</v>
      </c>
      <c r="G52">
        <v>17</v>
      </c>
      <c r="H52">
        <v>17</v>
      </c>
      <c r="I52">
        <v>17</v>
      </c>
      <c r="J52">
        <v>17</v>
      </c>
      <c r="K52">
        <v>17</v>
      </c>
      <c r="L52">
        <v>17</v>
      </c>
      <c r="M52">
        <v>17</v>
      </c>
    </row>
    <row r="53" spans="1:13" x14ac:dyDescent="0.2">
      <c r="A53" s="2">
        <v>18</v>
      </c>
      <c r="B53">
        <v>18</v>
      </c>
      <c r="C53">
        <v>18</v>
      </c>
      <c r="D53">
        <v>18</v>
      </c>
      <c r="E53">
        <v>18</v>
      </c>
      <c r="F53">
        <v>18</v>
      </c>
      <c r="G53">
        <v>18</v>
      </c>
      <c r="H53">
        <v>18</v>
      </c>
      <c r="I53">
        <v>18</v>
      </c>
      <c r="J53">
        <v>18</v>
      </c>
      <c r="K53">
        <v>18</v>
      </c>
      <c r="L53">
        <v>18</v>
      </c>
      <c r="M53">
        <v>18</v>
      </c>
    </row>
    <row r="54" spans="1:13" x14ac:dyDescent="0.2">
      <c r="A54" s="2">
        <v>19</v>
      </c>
      <c r="B54">
        <v>19</v>
      </c>
      <c r="C54">
        <v>19</v>
      </c>
      <c r="D54">
        <v>19</v>
      </c>
      <c r="E54">
        <v>19</v>
      </c>
      <c r="F54">
        <v>19</v>
      </c>
      <c r="G54">
        <v>19</v>
      </c>
      <c r="H54">
        <v>19</v>
      </c>
      <c r="I54">
        <v>19</v>
      </c>
      <c r="J54">
        <v>19</v>
      </c>
      <c r="K54">
        <v>19</v>
      </c>
      <c r="L54">
        <v>19</v>
      </c>
      <c r="M54">
        <v>19</v>
      </c>
    </row>
    <row r="55" spans="1:13" x14ac:dyDescent="0.2">
      <c r="A55" s="2">
        <v>20</v>
      </c>
      <c r="B55">
        <v>20</v>
      </c>
      <c r="C55">
        <v>20</v>
      </c>
      <c r="D55">
        <v>20</v>
      </c>
      <c r="E55">
        <v>20</v>
      </c>
      <c r="F55">
        <v>20</v>
      </c>
      <c r="G55">
        <v>20</v>
      </c>
      <c r="H55">
        <v>20</v>
      </c>
      <c r="I55">
        <v>20</v>
      </c>
      <c r="J55">
        <v>20</v>
      </c>
      <c r="K55">
        <v>20</v>
      </c>
      <c r="L55">
        <v>20</v>
      </c>
      <c r="M55">
        <v>20</v>
      </c>
    </row>
    <row r="56" spans="1:13" x14ac:dyDescent="0.2">
      <c r="A56" s="2">
        <v>21</v>
      </c>
      <c r="B56">
        <v>21</v>
      </c>
      <c r="C56">
        <v>21</v>
      </c>
      <c r="D56">
        <v>21</v>
      </c>
      <c r="E56">
        <v>21</v>
      </c>
      <c r="F56">
        <v>21</v>
      </c>
      <c r="G56">
        <v>21</v>
      </c>
      <c r="H56">
        <v>21</v>
      </c>
      <c r="I56">
        <v>21</v>
      </c>
      <c r="J56">
        <v>21</v>
      </c>
      <c r="K56">
        <v>21</v>
      </c>
      <c r="L56">
        <v>21</v>
      </c>
      <c r="M56">
        <v>21</v>
      </c>
    </row>
    <row r="57" spans="1:13" x14ac:dyDescent="0.2">
      <c r="A57" s="2">
        <v>22</v>
      </c>
      <c r="B57">
        <v>22</v>
      </c>
      <c r="C57">
        <v>22</v>
      </c>
      <c r="D57">
        <v>22</v>
      </c>
      <c r="E57">
        <v>22</v>
      </c>
      <c r="F57">
        <v>22</v>
      </c>
      <c r="G57">
        <v>22</v>
      </c>
      <c r="H57">
        <v>22</v>
      </c>
      <c r="I57">
        <v>22</v>
      </c>
      <c r="J57">
        <v>22</v>
      </c>
      <c r="K57">
        <v>22</v>
      </c>
      <c r="L57">
        <v>22</v>
      </c>
      <c r="M57">
        <v>22</v>
      </c>
    </row>
    <row r="58" spans="1:13" x14ac:dyDescent="0.2">
      <c r="A58" s="2">
        <v>23</v>
      </c>
      <c r="B58">
        <v>23</v>
      </c>
      <c r="C58">
        <v>23</v>
      </c>
      <c r="D58">
        <v>23</v>
      </c>
      <c r="E58">
        <v>23</v>
      </c>
      <c r="F58">
        <v>23</v>
      </c>
      <c r="G58">
        <v>23</v>
      </c>
      <c r="H58">
        <v>23</v>
      </c>
      <c r="I58">
        <v>23</v>
      </c>
      <c r="J58">
        <v>23</v>
      </c>
      <c r="K58">
        <v>23</v>
      </c>
      <c r="L58">
        <v>23</v>
      </c>
      <c r="M58">
        <v>23</v>
      </c>
    </row>
    <row r="59" spans="1:13" x14ac:dyDescent="0.2">
      <c r="A59" s="2">
        <v>24</v>
      </c>
      <c r="B59">
        <v>24</v>
      </c>
      <c r="C59">
        <v>24</v>
      </c>
      <c r="D59">
        <v>24</v>
      </c>
      <c r="E59">
        <v>24</v>
      </c>
      <c r="F59">
        <v>24</v>
      </c>
      <c r="G59">
        <v>24</v>
      </c>
      <c r="H59">
        <v>24</v>
      </c>
      <c r="I59">
        <v>24</v>
      </c>
      <c r="J59">
        <v>24</v>
      </c>
      <c r="K59">
        <v>24</v>
      </c>
      <c r="L59">
        <v>24</v>
      </c>
      <c r="M59">
        <v>24</v>
      </c>
    </row>
    <row r="60" spans="1:13" x14ac:dyDescent="0.2">
      <c r="A60" s="2">
        <v>25</v>
      </c>
      <c r="B60">
        <v>25</v>
      </c>
      <c r="C60">
        <v>25</v>
      </c>
      <c r="D60">
        <v>25</v>
      </c>
      <c r="E60">
        <v>25</v>
      </c>
      <c r="F60">
        <v>25</v>
      </c>
      <c r="G60">
        <v>25</v>
      </c>
      <c r="H60">
        <v>25</v>
      </c>
      <c r="I60">
        <v>25</v>
      </c>
      <c r="J60">
        <v>25</v>
      </c>
      <c r="K60">
        <v>25</v>
      </c>
      <c r="L60">
        <v>25</v>
      </c>
      <c r="M60">
        <v>25</v>
      </c>
    </row>
    <row r="61" spans="1:13" x14ac:dyDescent="0.2">
      <c r="A61" s="2">
        <v>26</v>
      </c>
      <c r="B61">
        <v>26</v>
      </c>
      <c r="C61">
        <v>26</v>
      </c>
      <c r="D61">
        <v>26</v>
      </c>
      <c r="E61">
        <v>26</v>
      </c>
      <c r="F61">
        <v>26</v>
      </c>
      <c r="G61">
        <v>26</v>
      </c>
      <c r="H61">
        <v>26</v>
      </c>
      <c r="I61">
        <v>26</v>
      </c>
      <c r="J61">
        <v>26</v>
      </c>
      <c r="K61">
        <v>26</v>
      </c>
      <c r="L61">
        <v>26</v>
      </c>
      <c r="M61">
        <v>26</v>
      </c>
    </row>
    <row r="62" spans="1:13" x14ac:dyDescent="0.2">
      <c r="A62" s="2">
        <v>27</v>
      </c>
      <c r="B62">
        <v>27</v>
      </c>
      <c r="C62">
        <v>27</v>
      </c>
      <c r="D62">
        <v>27</v>
      </c>
      <c r="E62">
        <v>27</v>
      </c>
      <c r="F62">
        <v>27</v>
      </c>
      <c r="G62">
        <v>27</v>
      </c>
      <c r="H62">
        <v>27</v>
      </c>
      <c r="I62">
        <v>27</v>
      </c>
      <c r="J62">
        <v>27</v>
      </c>
      <c r="K62">
        <v>27</v>
      </c>
      <c r="L62">
        <v>27</v>
      </c>
      <c r="M62">
        <v>27</v>
      </c>
    </row>
    <row r="63" spans="1:13" x14ac:dyDescent="0.2">
      <c r="A63" s="2">
        <v>28</v>
      </c>
      <c r="B63">
        <v>28</v>
      </c>
      <c r="C63">
        <v>28</v>
      </c>
      <c r="D63">
        <v>28</v>
      </c>
      <c r="E63">
        <v>28</v>
      </c>
      <c r="F63">
        <v>28</v>
      </c>
      <c r="G63">
        <v>28</v>
      </c>
      <c r="H63">
        <v>28</v>
      </c>
      <c r="I63">
        <v>28</v>
      </c>
      <c r="J63">
        <v>28</v>
      </c>
      <c r="K63">
        <v>28</v>
      </c>
      <c r="L63">
        <v>28</v>
      </c>
      <c r="M63">
        <v>28</v>
      </c>
    </row>
    <row r="64" spans="1:13" x14ac:dyDescent="0.2">
      <c r="A64" s="2">
        <v>29</v>
      </c>
      <c r="B64">
        <v>29</v>
      </c>
      <c r="C64">
        <v>30</v>
      </c>
      <c r="D64">
        <v>29</v>
      </c>
      <c r="E64">
        <v>29</v>
      </c>
      <c r="F64">
        <v>29</v>
      </c>
      <c r="G64">
        <v>29</v>
      </c>
      <c r="H64">
        <v>29</v>
      </c>
      <c r="I64">
        <v>29</v>
      </c>
      <c r="J64">
        <v>29</v>
      </c>
      <c r="K64">
        <v>29</v>
      </c>
      <c r="L64">
        <v>29</v>
      </c>
      <c r="M64">
        <v>29</v>
      </c>
    </row>
    <row r="65" spans="1:13" x14ac:dyDescent="0.2">
      <c r="A65" s="2">
        <v>30</v>
      </c>
      <c r="B65">
        <v>30</v>
      </c>
      <c r="D65">
        <v>30</v>
      </c>
      <c r="E65">
        <v>30</v>
      </c>
      <c r="F65">
        <v>30</v>
      </c>
      <c r="G65">
        <v>30</v>
      </c>
      <c r="H65">
        <v>30</v>
      </c>
      <c r="I65">
        <v>30</v>
      </c>
      <c r="J65">
        <v>30</v>
      </c>
      <c r="K65">
        <v>30</v>
      </c>
      <c r="L65">
        <v>30</v>
      </c>
      <c r="M65">
        <v>30</v>
      </c>
    </row>
    <row r="66" spans="1:13" x14ac:dyDescent="0.2">
      <c r="A66" s="2">
        <v>31</v>
      </c>
      <c r="B66">
        <v>30</v>
      </c>
      <c r="D66">
        <v>30</v>
      </c>
      <c r="F66">
        <v>30</v>
      </c>
      <c r="H66">
        <v>30</v>
      </c>
      <c r="I66">
        <v>30</v>
      </c>
      <c r="K66">
        <v>30</v>
      </c>
      <c r="M66">
        <v>30</v>
      </c>
    </row>
  </sheetData>
  <phoneticPr fontId="6"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75</vt:i4>
      </vt:variant>
    </vt:vector>
  </HeadingPairs>
  <TitlesOfParts>
    <vt:vector size="78" baseType="lpstr">
      <vt:lpstr>Berechnung</vt:lpstr>
      <vt:lpstr>Auswahlwerte</vt:lpstr>
      <vt:lpstr>Kalender</vt:lpstr>
      <vt:lpstr>Aktenzeichen</vt:lpstr>
      <vt:lpstr>AVGesamt</vt:lpstr>
      <vt:lpstr>Beginn</vt:lpstr>
      <vt:lpstr>BeitragAlter</vt:lpstr>
      <vt:lpstr>BeitragAlterText</vt:lpstr>
      <vt:lpstr>BeitragArbeitslos</vt:lpstr>
      <vt:lpstr>BeitragArbeitslosText</vt:lpstr>
      <vt:lpstr>BeitragKrankheit</vt:lpstr>
      <vt:lpstr>BeitragKrankheitText</vt:lpstr>
      <vt:lpstr>BeitragPflege</vt:lpstr>
      <vt:lpstr>BeitragPflegeText</vt:lpstr>
      <vt:lpstr>Bemerkungen</vt:lpstr>
      <vt:lpstr>BerechDat</vt:lpstr>
      <vt:lpstr>BerechnungMaßgeblEink</vt:lpstr>
      <vt:lpstr>BruttoGesamt</vt:lpstr>
      <vt:lpstr>Berechnung!Druckbereich</vt:lpstr>
      <vt:lpstr>Einkommensanteil</vt:lpstr>
      <vt:lpstr>Einkommensmonate</vt:lpstr>
      <vt:lpstr>EinkZeitBis</vt:lpstr>
      <vt:lpstr>EinkZeitVon</vt:lpstr>
      <vt:lpstr>ErmittlungNettoErwerbseinkommen</vt:lpstr>
      <vt:lpstr>FestsetzKB</vt:lpstr>
      <vt:lpstr>GebDatJM</vt:lpstr>
      <vt:lpstr>HochrechUrlaubsgeld</vt:lpstr>
      <vt:lpstr>HochrechWeihnGeld</vt:lpstr>
      <vt:lpstr>Kindergeld_JM</vt:lpstr>
      <vt:lpstr>KirchenStGesamt</vt:lpstr>
      <vt:lpstr>Kopfdaten</vt:lpstr>
      <vt:lpstr>KVGesamt</vt:lpstr>
      <vt:lpstr>LohnsteuerGesamt</vt:lpstr>
      <vt:lpstr>MaßgebEinkommen</vt:lpstr>
      <vt:lpstr>MonatseinkommenGesamt</vt:lpstr>
      <vt:lpstr>Monatsnettoerwerbseinkommen</vt:lpstr>
      <vt:lpstr>Name_JM</vt:lpstr>
      <vt:lpstr>Name_Pflichtiger</vt:lpstr>
      <vt:lpstr>NettoMonat1</vt:lpstr>
      <vt:lpstr>NettoMonat10</vt:lpstr>
      <vt:lpstr>NettoMonat11</vt:lpstr>
      <vt:lpstr>NettoMonat12</vt:lpstr>
      <vt:lpstr>NettoMonat2</vt:lpstr>
      <vt:lpstr>NettoMonat3</vt:lpstr>
      <vt:lpstr>NettoMonat4</vt:lpstr>
      <vt:lpstr>NettoMonat5</vt:lpstr>
      <vt:lpstr>NettoMonat6</vt:lpstr>
      <vt:lpstr>NettoMonat7</vt:lpstr>
      <vt:lpstr>NettoMonat8</vt:lpstr>
      <vt:lpstr>NettoMonat9</vt:lpstr>
      <vt:lpstr>NettosummeGesamt</vt:lpstr>
      <vt:lpstr>NettosummeMtl</vt:lpstr>
      <vt:lpstr>NettosummeÜbernahme</vt:lpstr>
      <vt:lpstr>PVGesamt</vt:lpstr>
      <vt:lpstr>RVGesamt</vt:lpstr>
      <vt:lpstr>Schmälerung1</vt:lpstr>
      <vt:lpstr>Schmälerungsverbot</vt:lpstr>
      <vt:lpstr>SoliGesamt</vt:lpstr>
      <vt:lpstr>Sonderzuwendung</vt:lpstr>
      <vt:lpstr>SonstAbzugGesamt1</vt:lpstr>
      <vt:lpstr>SonstAbzugGesamt2</vt:lpstr>
      <vt:lpstr>SonstAbzugText1</vt:lpstr>
      <vt:lpstr>SonstAbzugText2</vt:lpstr>
      <vt:lpstr>SonstEinkGesamt1</vt:lpstr>
      <vt:lpstr>SonstEinkGesamt2</vt:lpstr>
      <vt:lpstr>SonstEinkText1</vt:lpstr>
      <vt:lpstr>SonstEinkünfteText0</vt:lpstr>
      <vt:lpstr>SonstEinkünfteText1</vt:lpstr>
      <vt:lpstr>SonstEinkünfteText2</vt:lpstr>
      <vt:lpstr>SonstEinkünfteText3</vt:lpstr>
      <vt:lpstr>SonstEinkünfteText4</vt:lpstr>
      <vt:lpstr>SonstigeEinkünfte0</vt:lpstr>
      <vt:lpstr>SonstigeEinkünfte1</vt:lpstr>
      <vt:lpstr>SonstigeEinkünfte2</vt:lpstr>
      <vt:lpstr>SonstigeEinkünfte3</vt:lpstr>
      <vt:lpstr>SonstigeEinkünfte4</vt:lpstr>
      <vt:lpstr>VerbleibendesEinkommen</vt:lpstr>
      <vt:lpstr>VorlMonatsnetto</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2016-09-23T05:10:58Z</cp:lastPrinted>
  <dcterms:created xsi:type="dcterms:W3CDTF">2008-12-18T19:52:08Z</dcterms:created>
  <dcterms:modified xsi:type="dcterms:W3CDTF">2020-04-17T09:06:07Z</dcterms:modified>
</cp:coreProperties>
</file>